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300" windowWidth="14955" windowHeight="8190" activeTab="0"/>
  </bookViews>
  <sheets>
    <sheet name="Tarife 2023" sheetId="1" r:id="rId1"/>
    <sheet name="Legende Tarifcodes" sheetId="2" r:id="rId2"/>
  </sheets>
  <externalReferences>
    <externalReference r:id="rId5"/>
    <externalReference r:id="rId6"/>
  </externalReferences>
  <definedNames>
    <definedName name="___mds_allowwriteback___">""</definedName>
    <definedName name="___mds_description___">""</definedName>
    <definedName name="_xlnm.Print_Area" localSheetId="0">'Tarife 2023'!$A$1:$P$116</definedName>
    <definedName name="Steigerungsfaktor_PK_Eli">'[2]301Budget-WJ2014'!$T$2</definedName>
    <definedName name="Steigerungsfaktor_PK_slw_IBK">'[2]401BUDGET-WJ2014'!$T$2</definedName>
  </definedNames>
  <calcPr fullCalcOnLoad="1"/>
</workbook>
</file>

<file path=xl/sharedStrings.xml><?xml version="1.0" encoding="utf-8"?>
<sst xmlns="http://schemas.openxmlformats.org/spreadsheetml/2006/main" count="250" uniqueCount="111">
  <si>
    <t>TARIF bei 100%:</t>
  </si>
  <si>
    <t>Für mobile Leistungen etc. (inkl. Wegzeiten - extra ausgewiesen):</t>
  </si>
  <si>
    <t>Angest.</t>
  </si>
  <si>
    <t>freie DN</t>
  </si>
  <si>
    <t>BMB:</t>
  </si>
  <si>
    <t>PN:</t>
  </si>
  <si>
    <t>BB:</t>
  </si>
  <si>
    <t>BFE:</t>
  </si>
  <si>
    <t>BBG:</t>
  </si>
  <si>
    <t>BSG:</t>
  </si>
  <si>
    <t>BEF:</t>
  </si>
  <si>
    <t>BGF:</t>
  </si>
  <si>
    <t>BHF:</t>
  </si>
  <si>
    <t>BKFF:</t>
  </si>
  <si>
    <t>BKJF:</t>
  </si>
  <si>
    <t>BSHU:</t>
  </si>
  <si>
    <t>BIA/PIA:</t>
  </si>
  <si>
    <t>BBA:</t>
  </si>
  <si>
    <t>Für Tagesstruktur und Wohnen:</t>
  </si>
  <si>
    <t>BSVT</t>
  </si>
  <si>
    <t>PWGJ:</t>
  </si>
  <si>
    <t>BABV:</t>
  </si>
  <si>
    <t>BATH:</t>
  </si>
  <si>
    <t>BSE/BLE:</t>
  </si>
  <si>
    <t>BSI/BLI:</t>
  </si>
  <si>
    <t>BTW:</t>
  </si>
  <si>
    <t>PABI:</t>
  </si>
  <si>
    <t>BWG:</t>
  </si>
  <si>
    <t>PWG:</t>
  </si>
  <si>
    <t>PWGG:</t>
  </si>
  <si>
    <t>BWH:</t>
  </si>
  <si>
    <t>BVW:</t>
  </si>
  <si>
    <t>PATH:</t>
  </si>
  <si>
    <t>BATI:</t>
  </si>
  <si>
    <t>BSEI/BLEI:</t>
  </si>
  <si>
    <t>BSII/BLII:</t>
  </si>
  <si>
    <t>BTWI:</t>
  </si>
  <si>
    <t>PWGI:</t>
  </si>
  <si>
    <t>BWHI:</t>
  </si>
  <si>
    <t>TARIF bei 95%:</t>
  </si>
  <si>
    <t>TARIF bei 90%:</t>
  </si>
  <si>
    <t>TARIF bei 85%:</t>
  </si>
  <si>
    <t>TARIF bei 80%:</t>
  </si>
  <si>
    <t>TARIF bei 75%:</t>
  </si>
  <si>
    <t>TARIF bei min%:</t>
  </si>
  <si>
    <t>Legende Tarifcodes</t>
  </si>
  <si>
    <t>Mobile Unterstützungsleistungen:</t>
  </si>
  <si>
    <t>Code:</t>
  </si>
  <si>
    <t>Persönliche Assistenz</t>
  </si>
  <si>
    <t>BB</t>
  </si>
  <si>
    <t>Familienunterstützung für Kinder und Jugendliche</t>
  </si>
  <si>
    <t>BFE</t>
  </si>
  <si>
    <t>Mobile Begleitung</t>
  </si>
  <si>
    <t>BMB</t>
  </si>
  <si>
    <t>Sozialpsychiatrische Einzelbegleitung/Case-Management</t>
  </si>
  <si>
    <t>PN</t>
  </si>
  <si>
    <t>Leistungen der Kommunikation und Orientierung:</t>
  </si>
  <si>
    <t>Unterstützte Kommunikation</t>
  </si>
  <si>
    <t>BSG</t>
  </si>
  <si>
    <t>Begleitung von Menschen mit Sehbehinderungen oder Blindheit</t>
  </si>
  <si>
    <t>BBG</t>
  </si>
  <si>
    <t>Pädagogische Förderung:</t>
  </si>
  <si>
    <t xml:space="preserve">Einzelförderung für Menschen mit 
Autismus-Spektrum-Störungen
</t>
  </si>
  <si>
    <t>BEF</t>
  </si>
  <si>
    <t xml:space="preserve">Gruppenförderung für Menschen mit 
Autismus-Spektrum-Störungen
</t>
  </si>
  <si>
    <t>BGF</t>
  </si>
  <si>
    <t>Förderung im häuslichen Umfeld</t>
  </si>
  <si>
    <t>BHF</t>
  </si>
  <si>
    <t>Mobile Frühförderung</t>
  </si>
  <si>
    <t>BKFF</t>
  </si>
  <si>
    <t xml:space="preserve">Mobile Förderung für Kinder und Jugendliche 
ab dem 6. Lebensjahr
</t>
  </si>
  <si>
    <t>BKJF</t>
  </si>
  <si>
    <t>Hausunterricht für schulpflichtige Kinder und Jugendliche</t>
  </si>
  <si>
    <t>BSHU</t>
  </si>
  <si>
    <t>Eltern-Kind-Gruppe</t>
  </si>
  <si>
    <t>BKEK/BKEL</t>
  </si>
  <si>
    <t>Tagesstruktur-Wohnen für Kinder und Jugendliche:</t>
  </si>
  <si>
    <t>Tagesbetreuung für Kinder und Jugendliche</t>
  </si>
  <si>
    <t>BSE/I &amp; BLE/I</t>
  </si>
  <si>
    <t>Internat</t>
  </si>
  <si>
    <t>BSI/I &amp; BLI/I</t>
  </si>
  <si>
    <t xml:space="preserve">Vollzeitbegleitetes Wohnen für Kinder und Jugendliche 
inklusive Tagesstruktur-Sozialpsychiatrie
</t>
  </si>
  <si>
    <t>PWGJ</t>
  </si>
  <si>
    <t>Arbeit-Tagesstruktur:</t>
  </si>
  <si>
    <t>Berufsvorbereitung</t>
  </si>
  <si>
    <t>BABV</t>
  </si>
  <si>
    <t>Tagesstruktur</t>
  </si>
  <si>
    <t>BATH/BATI</t>
  </si>
  <si>
    <t>Tagesstruktur-Sozialpsychiatrie</t>
  </si>
  <si>
    <t>PABI</t>
  </si>
  <si>
    <t>PATH</t>
  </si>
  <si>
    <t>Tagesstruktur in Wohnhäusern</t>
  </si>
  <si>
    <t>BTW/I</t>
  </si>
  <si>
    <t>Inklusive Arbeit</t>
  </si>
  <si>
    <t>BIA/PIA</t>
  </si>
  <si>
    <t>Persönliche Assistenz am Arbeitsplatz</t>
  </si>
  <si>
    <t>BBA</t>
  </si>
  <si>
    <t>Wohnen:</t>
  </si>
  <si>
    <t>Wohnen exklusive Berufsvorbereitung</t>
  </si>
  <si>
    <t>BVW</t>
  </si>
  <si>
    <t>Begleitetes Wohnen in einer Wohngemeinschaft</t>
  </si>
  <si>
    <t>BWG</t>
  </si>
  <si>
    <t>Wohnen exklusive Tagesstruktur</t>
  </si>
  <si>
    <t>BWH/I</t>
  </si>
  <si>
    <t>Begleitetes Wohnen exklusive Tagesstruktur-Sozialpsychiatrie</t>
  </si>
  <si>
    <t>PWG</t>
  </si>
  <si>
    <t>Begleitetes Wohnen inklusive Tagesstruktur-Sozialpsychiatrie</t>
  </si>
  <si>
    <t>PWGG/PWGI</t>
  </si>
  <si>
    <r>
      <t>Anmerkung:</t>
    </r>
    <r>
      <rPr>
        <sz val="12"/>
        <color indexed="8"/>
        <rFont val="Arial"/>
        <family val="2"/>
      </rPr>
      <t xml:space="preserve"> </t>
    </r>
  </si>
  <si>
    <t>Der Zusatz „/I“ steht für den Intensivsatz, wenn dieser nicht separat in der Klammer erwähnt wurde.</t>
  </si>
  <si>
    <t>BKEK/BKEL: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</si>
</sst>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.0"/>
    <numFmt numFmtId="173" formatCode="&quot;€&quot;\ #,##0.00"/>
    <numFmt numFmtId="174" formatCode="0.0"/>
  </numFmts>
  <fonts count="6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2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rgb="FF000000"/>
      <name val="Arial"/>
      <family val="2"/>
    </font>
    <font>
      <b/>
      <u val="single"/>
      <sz val="12"/>
      <color rgb="FF000000"/>
      <name val="Arial"/>
      <family val="2"/>
    </font>
    <font>
      <b/>
      <u val="single"/>
      <sz val="12"/>
      <color theme="1"/>
      <name val="Arial"/>
      <family val="2"/>
    </font>
    <font>
      <sz val="12"/>
      <color theme="1"/>
      <name val="Arial"/>
      <family val="2"/>
    </font>
    <font>
      <b/>
      <sz val="2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8CAF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FFCC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3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79">
    <xf numFmtId="0" fontId="0" fillId="0" borderId="0" xfId="0" applyAlignment="1">
      <alignment/>
    </xf>
    <xf numFmtId="0" fontId="31" fillId="0" borderId="0" xfId="56">
      <alignment/>
      <protection/>
    </xf>
    <xf numFmtId="0" fontId="51" fillId="0" borderId="0" xfId="56" applyFont="1" applyFill="1">
      <alignment/>
      <protection/>
    </xf>
    <xf numFmtId="0" fontId="31" fillId="0" borderId="0" xfId="56" applyFill="1" applyBorder="1">
      <alignment/>
      <protection/>
    </xf>
    <xf numFmtId="0" fontId="52" fillId="0" borderId="0" xfId="56" applyFont="1" applyFill="1">
      <alignment/>
      <protection/>
    </xf>
    <xf numFmtId="10" fontId="1" fillId="18" borderId="10" xfId="52" applyNumberFormat="1" applyFont="1" applyFill="1" applyBorder="1" applyAlignment="1">
      <alignment/>
    </xf>
    <xf numFmtId="10" fontId="1" fillId="18" borderId="11" xfId="52" applyNumberFormat="1" applyFont="1" applyFill="1" applyBorder="1" applyAlignment="1">
      <alignment/>
    </xf>
    <xf numFmtId="10" fontId="1" fillId="18" borderId="12" xfId="52" applyNumberFormat="1" applyFont="1" applyFill="1" applyBorder="1" applyAlignment="1">
      <alignment/>
    </xf>
    <xf numFmtId="172" fontId="53" fillId="0" borderId="13" xfId="56" applyNumberFormat="1" applyFont="1" applyBorder="1">
      <alignment/>
      <protection/>
    </xf>
    <xf numFmtId="172" fontId="53" fillId="0" borderId="10" xfId="56" applyNumberFormat="1" applyFont="1" applyBorder="1">
      <alignment/>
      <protection/>
    </xf>
    <xf numFmtId="172" fontId="53" fillId="0" borderId="14" xfId="56" applyNumberFormat="1" applyFont="1" applyBorder="1">
      <alignment/>
      <protection/>
    </xf>
    <xf numFmtId="0" fontId="53" fillId="0" borderId="0" xfId="56" applyFont="1">
      <alignment/>
      <protection/>
    </xf>
    <xf numFmtId="172" fontId="53" fillId="0" borderId="15" xfId="56" applyNumberFormat="1" applyFont="1" applyFill="1" applyBorder="1">
      <alignment/>
      <protection/>
    </xf>
    <xf numFmtId="0" fontId="53" fillId="0" borderId="0" xfId="56" applyFont="1" applyFill="1">
      <alignment/>
      <protection/>
    </xf>
    <xf numFmtId="172" fontId="53" fillId="0" borderId="13" xfId="56" applyNumberFormat="1" applyFont="1" applyFill="1" applyBorder="1">
      <alignment/>
      <protection/>
    </xf>
    <xf numFmtId="172" fontId="54" fillId="0" borderId="15" xfId="56" applyNumberFormat="1" applyFont="1" applyFill="1" applyBorder="1">
      <alignment/>
      <protection/>
    </xf>
    <xf numFmtId="172" fontId="54" fillId="0" borderId="10" xfId="56" applyNumberFormat="1" applyFont="1" applyBorder="1">
      <alignment/>
      <protection/>
    </xf>
    <xf numFmtId="0" fontId="31" fillId="0" borderId="0" xfId="56" applyBorder="1">
      <alignment/>
      <protection/>
    </xf>
    <xf numFmtId="172" fontId="54" fillId="0" borderId="0" xfId="56" applyNumberFormat="1" applyFont="1" applyFill="1" applyBorder="1">
      <alignment/>
      <protection/>
    </xf>
    <xf numFmtId="172" fontId="54" fillId="0" borderId="14" xfId="56" applyNumberFormat="1" applyFont="1" applyFill="1" applyBorder="1">
      <alignment/>
      <protection/>
    </xf>
    <xf numFmtId="172" fontId="31" fillId="0" borderId="0" xfId="56" applyNumberFormat="1" applyBorder="1">
      <alignment/>
      <protection/>
    </xf>
    <xf numFmtId="172" fontId="54" fillId="0" borderId="15" xfId="56" applyNumberFormat="1" applyFont="1" applyBorder="1" applyAlignment="1">
      <alignment horizontal="right"/>
      <protection/>
    </xf>
    <xf numFmtId="172" fontId="31" fillId="0" borderId="0" xfId="56" applyNumberFormat="1">
      <alignment/>
      <protection/>
    </xf>
    <xf numFmtId="10" fontId="2" fillId="0" borderId="0" xfId="52" applyNumberFormat="1" applyFont="1" applyFill="1" applyBorder="1" applyAlignment="1">
      <alignment/>
    </xf>
    <xf numFmtId="10" fontId="1" fillId="0" borderId="0" xfId="52" applyNumberFormat="1" applyFont="1" applyFill="1" applyBorder="1" applyAlignment="1">
      <alignment/>
    </xf>
    <xf numFmtId="172" fontId="54" fillId="0" borderId="10" xfId="56" applyNumberFormat="1" applyFont="1" applyFill="1" applyBorder="1">
      <alignment/>
      <protection/>
    </xf>
    <xf numFmtId="173" fontId="31" fillId="0" borderId="0" xfId="56" applyNumberFormat="1" applyFill="1" applyBorder="1">
      <alignment/>
      <protection/>
    </xf>
    <xf numFmtId="172" fontId="31" fillId="0" borderId="0" xfId="56" applyNumberFormat="1" applyFill="1" applyBorder="1">
      <alignment/>
      <protection/>
    </xf>
    <xf numFmtId="10" fontId="1" fillId="18" borderId="16" xfId="52" applyNumberFormat="1" applyFont="1" applyFill="1" applyBorder="1" applyAlignment="1">
      <alignment/>
    </xf>
    <xf numFmtId="172" fontId="53" fillId="0" borderId="0" xfId="56" applyNumberFormat="1" applyFont="1" applyFill="1" applyBorder="1">
      <alignment/>
      <protection/>
    </xf>
    <xf numFmtId="0" fontId="31" fillId="0" borderId="0" xfId="56" applyFill="1">
      <alignment/>
      <protection/>
    </xf>
    <xf numFmtId="172" fontId="54" fillId="0" borderId="0" xfId="56" applyNumberFormat="1" applyFont="1" applyBorder="1">
      <alignment/>
      <protection/>
    </xf>
    <xf numFmtId="9" fontId="31" fillId="0" borderId="0" xfId="56" applyNumberFormat="1" applyBorder="1">
      <alignment/>
      <protection/>
    </xf>
    <xf numFmtId="9" fontId="53" fillId="0" borderId="0" xfId="56" applyNumberFormat="1" applyFont="1" applyBorder="1">
      <alignment/>
      <protection/>
    </xf>
    <xf numFmtId="173" fontId="53" fillId="0" borderId="17" xfId="56" applyNumberFormat="1" applyFont="1" applyBorder="1" applyAlignment="1">
      <alignment/>
      <protection/>
    </xf>
    <xf numFmtId="9" fontId="53" fillId="0" borderId="0" xfId="52" applyFont="1" applyBorder="1" applyAlignment="1">
      <alignment/>
    </xf>
    <xf numFmtId="9" fontId="0" fillId="0" borderId="0" xfId="53" applyFont="1" applyBorder="1" applyAlignment="1">
      <alignment/>
    </xf>
    <xf numFmtId="173" fontId="53" fillId="0" borderId="0" xfId="56" applyNumberFormat="1" applyFont="1" applyBorder="1" applyAlignment="1">
      <alignment/>
      <protection/>
    </xf>
    <xf numFmtId="9" fontId="53" fillId="0" borderId="0" xfId="53" applyFont="1" applyBorder="1" applyAlignment="1">
      <alignment/>
    </xf>
    <xf numFmtId="174" fontId="31" fillId="0" borderId="0" xfId="56" applyNumberFormat="1" applyBorder="1">
      <alignment/>
      <protection/>
    </xf>
    <xf numFmtId="9" fontId="31" fillId="0" borderId="0" xfId="56" applyNumberFormat="1">
      <alignment/>
      <protection/>
    </xf>
    <xf numFmtId="172" fontId="53" fillId="0" borderId="0" xfId="52" applyNumberFormat="1" applyFont="1" applyBorder="1" applyAlignment="1">
      <alignment/>
    </xf>
    <xf numFmtId="172" fontId="0" fillId="0" borderId="0" xfId="53" applyNumberFormat="1" applyFont="1" applyBorder="1" applyAlignment="1">
      <alignment/>
    </xf>
    <xf numFmtId="174" fontId="31" fillId="0" borderId="0" xfId="56" applyNumberFormat="1">
      <alignment/>
      <protection/>
    </xf>
    <xf numFmtId="9" fontId="31" fillId="0" borderId="0" xfId="56" applyNumberFormat="1" applyFill="1">
      <alignment/>
      <protection/>
    </xf>
    <xf numFmtId="0" fontId="43" fillId="0" borderId="0" xfId="55">
      <alignment/>
      <protection/>
    </xf>
    <xf numFmtId="0" fontId="55" fillId="7" borderId="10" xfId="55" applyFont="1" applyFill="1" applyBorder="1" applyAlignment="1">
      <alignment horizontal="center"/>
      <protection/>
    </xf>
    <xf numFmtId="0" fontId="55" fillId="7" borderId="12" xfId="55" applyFont="1" applyFill="1" applyBorder="1" applyAlignment="1">
      <alignment horizontal="center"/>
      <protection/>
    </xf>
    <xf numFmtId="0" fontId="56" fillId="0" borderId="0" xfId="55" applyFont="1">
      <alignment/>
      <protection/>
    </xf>
    <xf numFmtId="0" fontId="56" fillId="0" borderId="14" xfId="55" applyFont="1" applyBorder="1">
      <alignment/>
      <protection/>
    </xf>
    <xf numFmtId="0" fontId="56" fillId="0" borderId="18" xfId="55" applyFont="1" applyBorder="1">
      <alignment/>
      <protection/>
    </xf>
    <xf numFmtId="0" fontId="55" fillId="0" borderId="19" xfId="55" applyFont="1" applyBorder="1">
      <alignment/>
      <protection/>
    </xf>
    <xf numFmtId="0" fontId="55" fillId="0" borderId="20" xfId="55" applyFont="1" applyBorder="1">
      <alignment/>
      <protection/>
    </xf>
    <xf numFmtId="0" fontId="55" fillId="0" borderId="13" xfId="55" applyFont="1" applyBorder="1">
      <alignment/>
      <protection/>
    </xf>
    <xf numFmtId="0" fontId="55" fillId="0" borderId="18" xfId="55" applyFont="1" applyBorder="1">
      <alignment/>
      <protection/>
    </xf>
    <xf numFmtId="0" fontId="55" fillId="0" borderId="15" xfId="55" applyFont="1" applyBorder="1">
      <alignment/>
      <protection/>
    </xf>
    <xf numFmtId="0" fontId="55" fillId="0" borderId="21" xfId="55" applyFont="1" applyBorder="1">
      <alignment/>
      <protection/>
    </xf>
    <xf numFmtId="0" fontId="55" fillId="0" borderId="0" xfId="55" applyFont="1">
      <alignment/>
      <protection/>
    </xf>
    <xf numFmtId="0" fontId="55" fillId="6" borderId="10" xfId="55" applyFont="1" applyFill="1" applyBorder="1" applyAlignment="1">
      <alignment horizontal="center"/>
      <protection/>
    </xf>
    <xf numFmtId="0" fontId="55" fillId="6" borderId="12" xfId="55" applyFont="1" applyFill="1" applyBorder="1" applyAlignment="1">
      <alignment horizontal="center"/>
      <protection/>
    </xf>
    <xf numFmtId="0" fontId="55" fillId="3" borderId="10" xfId="55" applyFont="1" applyFill="1" applyBorder="1" applyAlignment="1">
      <alignment horizontal="center"/>
      <protection/>
    </xf>
    <xf numFmtId="0" fontId="55" fillId="3" borderId="12" xfId="55" applyFont="1" applyFill="1" applyBorder="1" applyAlignment="1">
      <alignment horizontal="center"/>
      <protection/>
    </xf>
    <xf numFmtId="0" fontId="43" fillId="0" borderId="14" xfId="55" applyBorder="1">
      <alignment/>
      <protection/>
    </xf>
    <xf numFmtId="0" fontId="43" fillId="0" borderId="0" xfId="55" applyAlignment="1">
      <alignment/>
      <protection/>
    </xf>
    <xf numFmtId="0" fontId="55" fillId="33" borderId="10" xfId="55" applyFont="1" applyFill="1" applyBorder="1" applyAlignment="1">
      <alignment horizontal="center"/>
      <protection/>
    </xf>
    <xf numFmtId="0" fontId="55" fillId="33" borderId="12" xfId="55" applyFont="1" applyFill="1" applyBorder="1" applyAlignment="1">
      <alignment horizontal="center"/>
      <protection/>
    </xf>
    <xf numFmtId="0" fontId="43" fillId="0" borderId="18" xfId="55" applyBorder="1">
      <alignment/>
      <protection/>
    </xf>
    <xf numFmtId="0" fontId="43" fillId="0" borderId="13" xfId="55" applyBorder="1">
      <alignment/>
      <protection/>
    </xf>
    <xf numFmtId="0" fontId="55" fillId="34" borderId="10" xfId="55" applyFont="1" applyFill="1" applyBorder="1" applyAlignment="1">
      <alignment horizontal="center"/>
      <protection/>
    </xf>
    <xf numFmtId="0" fontId="55" fillId="34" borderId="12" xfId="55" applyFont="1" applyFill="1" applyBorder="1" applyAlignment="1">
      <alignment horizontal="center"/>
      <protection/>
    </xf>
    <xf numFmtId="0" fontId="55" fillId="35" borderId="10" xfId="55" applyFont="1" applyFill="1" applyBorder="1" applyAlignment="1">
      <alignment horizontal="center" vertical="center"/>
      <protection/>
    </xf>
    <xf numFmtId="0" fontId="55" fillId="35" borderId="12" xfId="55" applyFont="1" applyFill="1" applyBorder="1" applyAlignment="1">
      <alignment horizontal="center"/>
      <protection/>
    </xf>
    <xf numFmtId="0" fontId="57" fillId="0" borderId="0" xfId="55" applyFont="1" applyAlignment="1">
      <alignment horizontal="justify" vertical="center"/>
      <protection/>
    </xf>
    <xf numFmtId="0" fontId="58" fillId="0" borderId="0" xfId="55" applyFont="1" applyAlignment="1">
      <alignment horizontal="justify" vertical="center"/>
      <protection/>
    </xf>
    <xf numFmtId="0" fontId="51" fillId="11" borderId="0" xfId="56" applyFont="1" applyFill="1" applyAlignment="1">
      <alignment horizontal="center"/>
      <protection/>
    </xf>
    <xf numFmtId="0" fontId="59" fillId="0" borderId="22" xfId="56" applyFont="1" applyBorder="1" applyAlignment="1">
      <alignment horizontal="center" vertical="center"/>
      <protection/>
    </xf>
    <xf numFmtId="0" fontId="59" fillId="0" borderId="23" xfId="56" applyFont="1" applyBorder="1" applyAlignment="1">
      <alignment horizontal="center" vertical="center"/>
      <protection/>
    </xf>
    <xf numFmtId="0" fontId="59" fillId="0" borderId="24" xfId="56" applyFont="1" applyBorder="1" applyAlignment="1">
      <alignment horizontal="center" vertical="center"/>
      <protection/>
    </xf>
    <xf numFmtId="0" fontId="59" fillId="0" borderId="21" xfId="56" applyFont="1" applyBorder="1" applyAlignment="1">
      <alignment horizontal="center" vertical="center"/>
      <protection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Prozent 2 2 3" xfId="52"/>
    <cellStyle name="Prozent 2 3" xfId="53"/>
    <cellStyle name="Schlecht" xfId="54"/>
    <cellStyle name="Standard 2" xfId="55"/>
    <cellStyle name="Standard 3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portal.tirol.gv.at/Users\U0363022\AppData\Local\Temp\1\SOZE1000_282629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portal.tirol.gv.at/2_Finanzen\Betreute\VA\Tagessatz\2014\30+40\Kalkulation\SLW_Kalkulationsunterlagen_2014_Vers_en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samtkosten"/>
      <sheetName val="Kosten Tagesstruktur Gesamt"/>
      <sheetName val="Übersicht 2022"/>
      <sheetName val="Normkostentarife 2023"/>
      <sheetName val="Indexierung 2023 + Budget"/>
      <sheetName val="Ambulante Suchtprävention"/>
      <sheetName val="arbas"/>
      <sheetName val="Arche Tirol"/>
      <sheetName val="ARGE Sellrain"/>
      <sheetName val="ARGE Außerfern"/>
      <sheetName val="Aufbauwerk"/>
      <sheetName val="Aurea - Reha Autismus"/>
      <sheetName val="Beratungsstelle für Gehörlose"/>
      <sheetName val="BHS Mils"/>
      <sheetName val="BSVT"/>
      <sheetName val="Caritas"/>
      <sheetName val="Chwatal"/>
      <sheetName val="Diakonie de la Tour"/>
      <sheetName val="Diakoniewerk"/>
      <sheetName val="Geschützte Werkstätte"/>
      <sheetName val="Heilp. Familien"/>
      <sheetName val="IBBA"/>
      <sheetName val="ifs"/>
      <sheetName val="Impulse"/>
      <sheetName val="IWO"/>
      <sheetName val="LASO Mariatal"/>
      <sheetName val="Lebenshilfe"/>
      <sheetName val="Netzwerk St. Josef"/>
      <sheetName val="MOHI"/>
      <sheetName val="pro mente"/>
      <sheetName val="PSP"/>
      <sheetName val="Schritt für Schritt"/>
      <sheetName val="SLI"/>
      <sheetName val="slw"/>
      <sheetName val="St. Raphael"/>
      <sheetName val="start pro mente"/>
      <sheetName val="Suchthilfe Tirol"/>
      <sheetName val="TAfIE"/>
      <sheetName val="Therapienetz - Haus am Seespitz"/>
      <sheetName val="Verein Emmaus"/>
      <sheetName val="Verein für Obdachlose"/>
      <sheetName val="Verein lebenswelttirol"/>
      <sheetName val="Verein UK"/>
      <sheetName val="Verein Vianova"/>
      <sheetName val="Heim Via Claudia"/>
      <sheetName val="W.I.R."/>
      <sheetName val="Kalkulation 2022 ZSB"/>
      <sheetName val="INNOVIA"/>
      <sheetName val="Übersicht"/>
      <sheetName val="Übersicht VA 2021"/>
      <sheetName val="Auswertung 1530"/>
      <sheetName val="1812 - außerha.2020"/>
      <sheetName val="1812-außerh.2019"/>
      <sheetName val="1812-ausser-2018"/>
      <sheetName val="Übersicht VA 2021 (2)"/>
      <sheetName val="Dolmetschleistungen Kalk"/>
    </sheetNames>
    <sheetDataSet>
      <sheetData sheetId="2">
        <row r="7">
          <cell r="A7">
            <v>56.5</v>
          </cell>
          <cell r="B7">
            <v>69.6</v>
          </cell>
          <cell r="C7">
            <v>37.2</v>
          </cell>
          <cell r="D7">
            <v>49.7</v>
          </cell>
          <cell r="E7">
            <v>114</v>
          </cell>
          <cell r="F7">
            <v>75.9</v>
          </cell>
          <cell r="G7">
            <v>100.1</v>
          </cell>
          <cell r="H7">
            <v>66.7</v>
          </cell>
          <cell r="I7">
            <v>83</v>
          </cell>
          <cell r="J7">
            <v>83</v>
          </cell>
          <cell r="K7">
            <v>83</v>
          </cell>
          <cell r="L7">
            <v>64.9</v>
          </cell>
          <cell r="M7">
            <v>40.1</v>
          </cell>
          <cell r="P7">
            <v>49.7</v>
          </cell>
        </row>
        <row r="8">
          <cell r="A8">
            <v>6.9</v>
          </cell>
          <cell r="B8">
            <v>8.2</v>
          </cell>
          <cell r="C8">
            <v>5.6</v>
          </cell>
          <cell r="D8">
            <v>6</v>
          </cell>
          <cell r="E8">
            <v>23.9</v>
          </cell>
          <cell r="I8">
            <v>12.5</v>
          </cell>
          <cell r="J8">
            <v>12.5</v>
          </cell>
          <cell r="K8">
            <v>12.5</v>
          </cell>
          <cell r="L8">
            <v>8.4</v>
          </cell>
          <cell r="P8">
            <v>6</v>
          </cell>
        </row>
        <row r="14">
          <cell r="A14">
            <v>286.5</v>
          </cell>
          <cell r="B14">
            <v>131.8</v>
          </cell>
          <cell r="C14">
            <v>107.6</v>
          </cell>
          <cell r="D14">
            <v>155.3</v>
          </cell>
          <cell r="E14">
            <v>198.8</v>
          </cell>
          <cell r="F14">
            <v>101.8</v>
          </cell>
          <cell r="G14">
            <v>51.7</v>
          </cell>
          <cell r="H14">
            <v>123.9</v>
          </cell>
          <cell r="I14">
            <v>73.5</v>
          </cell>
          <cell r="J14">
            <v>146.8</v>
          </cell>
          <cell r="K14">
            <v>206.8</v>
          </cell>
          <cell r="L14">
            <v>136</v>
          </cell>
          <cell r="M14">
            <v>307.5</v>
          </cell>
        </row>
        <row r="24">
          <cell r="A24">
            <v>56.2</v>
          </cell>
          <cell r="B24">
            <v>69.1</v>
          </cell>
          <cell r="C24">
            <v>113.6</v>
          </cell>
          <cell r="D24">
            <v>82.4</v>
          </cell>
          <cell r="F24">
            <v>82.4</v>
          </cell>
        </row>
        <row r="25">
          <cell r="A25">
            <v>6.8</v>
          </cell>
          <cell r="B25">
            <v>8.1</v>
          </cell>
          <cell r="C25">
            <v>23.8</v>
          </cell>
          <cell r="D25">
            <v>12.5</v>
          </cell>
          <cell r="F25">
            <v>12.5</v>
          </cell>
        </row>
        <row r="31">
          <cell r="A31">
            <v>130.5</v>
          </cell>
          <cell r="B31">
            <v>106.6</v>
          </cell>
          <cell r="C31">
            <v>153.8</v>
          </cell>
          <cell r="D31">
            <v>196.9</v>
          </cell>
          <cell r="E31">
            <v>101.1</v>
          </cell>
          <cell r="F31">
            <v>51.3</v>
          </cell>
          <cell r="G31">
            <v>122.9</v>
          </cell>
          <cell r="H31">
            <v>205</v>
          </cell>
          <cell r="I31">
            <v>134.8</v>
          </cell>
          <cell r="J31">
            <v>73</v>
          </cell>
          <cell r="K31">
            <v>145.5</v>
          </cell>
          <cell r="L31">
            <v>304.6</v>
          </cell>
        </row>
        <row r="41">
          <cell r="A41">
            <v>55.9</v>
          </cell>
          <cell r="B41">
            <v>113.2</v>
          </cell>
          <cell r="C41">
            <v>82</v>
          </cell>
        </row>
        <row r="42">
          <cell r="A42">
            <v>6.8</v>
          </cell>
          <cell r="B42">
            <v>23.7</v>
          </cell>
          <cell r="C42">
            <v>12.4</v>
          </cell>
        </row>
        <row r="48">
          <cell r="A48">
            <v>128.8</v>
          </cell>
          <cell r="B48">
            <v>105.8</v>
          </cell>
          <cell r="C48">
            <v>152.7</v>
          </cell>
          <cell r="D48">
            <v>195.2</v>
          </cell>
          <cell r="E48">
            <v>100.3</v>
          </cell>
          <cell r="F48">
            <v>50.9</v>
          </cell>
          <cell r="G48">
            <v>122</v>
          </cell>
          <cell r="H48">
            <v>203.5</v>
          </cell>
          <cell r="I48">
            <v>133.2</v>
          </cell>
        </row>
        <row r="58">
          <cell r="A58">
            <v>55.7</v>
          </cell>
          <cell r="B58">
            <v>112.6</v>
          </cell>
        </row>
        <row r="59">
          <cell r="A59">
            <v>6.8</v>
          </cell>
          <cell r="B59">
            <v>23.6</v>
          </cell>
        </row>
        <row r="65">
          <cell r="A65">
            <v>127.5</v>
          </cell>
          <cell r="B65">
            <v>104.9</v>
          </cell>
          <cell r="C65">
            <v>151.5</v>
          </cell>
          <cell r="D65">
            <v>193.6</v>
          </cell>
          <cell r="E65">
            <v>99.4</v>
          </cell>
          <cell r="F65">
            <v>50.4</v>
          </cell>
          <cell r="G65">
            <v>120.8</v>
          </cell>
          <cell r="H65">
            <v>201.8</v>
          </cell>
          <cell r="I65">
            <v>131.7</v>
          </cell>
        </row>
        <row r="75">
          <cell r="A75">
            <v>55.5</v>
          </cell>
        </row>
        <row r="76">
          <cell r="A76">
            <v>6.7</v>
          </cell>
        </row>
        <row r="82">
          <cell r="A82">
            <v>126.2</v>
          </cell>
          <cell r="B82">
            <v>104.1</v>
          </cell>
          <cell r="C82">
            <v>150</v>
          </cell>
          <cell r="D82">
            <v>192</v>
          </cell>
          <cell r="E82">
            <v>98.6</v>
          </cell>
          <cell r="F82">
            <v>49.8</v>
          </cell>
          <cell r="G82">
            <v>119.8</v>
          </cell>
          <cell r="H82">
            <v>200.1</v>
          </cell>
          <cell r="I82">
            <v>130.5</v>
          </cell>
        </row>
        <row r="92">
          <cell r="A92">
            <v>103.1</v>
          </cell>
          <cell r="B92">
            <v>97.8</v>
          </cell>
          <cell r="C92">
            <v>49.4</v>
          </cell>
          <cell r="D92">
            <v>198.7</v>
          </cell>
        </row>
        <row r="102">
          <cell r="A102">
            <v>55.1</v>
          </cell>
          <cell r="B102">
            <v>68.6</v>
          </cell>
          <cell r="C102">
            <v>37.2</v>
          </cell>
          <cell r="D102">
            <v>49.7</v>
          </cell>
          <cell r="E102">
            <v>112.1</v>
          </cell>
          <cell r="F102">
            <v>75.9</v>
          </cell>
          <cell r="G102">
            <v>100.1</v>
          </cell>
          <cell r="H102">
            <v>66.7</v>
          </cell>
          <cell r="I102">
            <v>83</v>
          </cell>
          <cell r="J102">
            <v>81.3</v>
          </cell>
          <cell r="K102">
            <v>82.4</v>
          </cell>
          <cell r="L102">
            <v>64.9</v>
          </cell>
          <cell r="M102">
            <v>40.1</v>
          </cell>
          <cell r="P102">
            <v>49.7</v>
          </cell>
        </row>
        <row r="103">
          <cell r="A103">
            <v>6.7</v>
          </cell>
          <cell r="B103">
            <v>8.1</v>
          </cell>
          <cell r="C103">
            <v>5.6</v>
          </cell>
          <cell r="D103">
            <v>6</v>
          </cell>
          <cell r="E103">
            <v>23.6</v>
          </cell>
          <cell r="I103">
            <v>12.5</v>
          </cell>
          <cell r="J103">
            <v>12.2</v>
          </cell>
          <cell r="K103">
            <v>12.5</v>
          </cell>
          <cell r="L103">
            <v>8.4</v>
          </cell>
          <cell r="P103">
            <v>6</v>
          </cell>
        </row>
        <row r="109">
          <cell r="A109">
            <v>286.5</v>
          </cell>
          <cell r="B109">
            <v>124.6</v>
          </cell>
          <cell r="C109">
            <v>102.1</v>
          </cell>
          <cell r="D109">
            <v>148.8</v>
          </cell>
          <cell r="E109">
            <v>190.3</v>
          </cell>
          <cell r="F109">
            <v>97</v>
          </cell>
          <cell r="G109">
            <v>48.9</v>
          </cell>
          <cell r="H109">
            <v>118.9</v>
          </cell>
          <cell r="I109">
            <v>72.4</v>
          </cell>
          <cell r="J109">
            <v>144.3</v>
          </cell>
          <cell r="K109">
            <v>196.8</v>
          </cell>
          <cell r="L109">
            <v>128.8</v>
          </cell>
          <cell r="M109">
            <v>301.8</v>
          </cell>
        </row>
      </sheetData>
      <sheetData sheetId="4">
        <row r="11">
          <cell r="B11">
            <v>1.08</v>
          </cell>
        </row>
        <row r="15">
          <cell r="B15">
            <v>1.079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mmdaten"/>
      <sheetName val="Angestellte per 31.12.2013"/>
      <sheetName val="freie DN, Hon.kr per 31.12.2013"/>
      <sheetName val="sonst. per 31.12.2013"/>
      <sheetName val="Tarif 2014 Übersicht"/>
      <sheetName val="Budget 2014 BKEK"/>
      <sheetName val="Budget 2014 BKK"/>
      <sheetName val="Budget 2014 BKKI"/>
      <sheetName val="Budget 2014 BSE"/>
      <sheetName val="Budget 2014 BSEI"/>
      <sheetName val="Budget 2014 BSI"/>
      <sheetName val="Budget 2014 BSII"/>
      <sheetName val="ELI Zusammenfassung2014"/>
      <sheetName val="301KORE-WJ2013"/>
      <sheetName val="301Budget-WJ2014"/>
      <sheetName val="Budget 2014 BATH"/>
      <sheetName val="Budget 2014 BATI"/>
      <sheetName val="Budget 2014 BTW"/>
      <sheetName val="Budget 2014 BTWI"/>
      <sheetName val="Budget 2014 BWH"/>
      <sheetName val="Budget 2014 BWHI"/>
      <sheetName val="Budget 2014 BWG"/>
      <sheetName val="slwIBK_Zusammenfassung2014"/>
      <sheetName val="401KORE-WJ2013"/>
      <sheetName val="401BUDGET-WJ2014"/>
      <sheetName val="GESBudget 2014"/>
      <sheetName val="AbrechnungWJ2013"/>
      <sheetName val="AbrechnungKJ2013"/>
      <sheetName val="To-Do"/>
      <sheetName val="Verprobung"/>
      <sheetName val="WJ2012-2013"/>
    </sheetNames>
    <sheetDataSet>
      <sheetData sheetId="14">
        <row r="2">
          <cell r="T2">
            <v>1.036</v>
          </cell>
        </row>
      </sheetData>
      <sheetData sheetId="24">
        <row r="2">
          <cell r="T2">
            <v>1.03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0"/>
  <sheetViews>
    <sheetView showGridLines="0" tabSelected="1" zoomScale="85" zoomScaleNormal="85" zoomScalePageLayoutView="0" workbookViewId="0" topLeftCell="A1">
      <selection activeCell="F8" sqref="F8"/>
    </sheetView>
  </sheetViews>
  <sheetFormatPr defaultColWidth="11.421875" defaultRowHeight="12.75"/>
  <cols>
    <col min="1" max="1" width="9.140625" style="1" customWidth="1"/>
    <col min="2" max="2" width="9.28125" style="1" customWidth="1"/>
    <col min="3" max="3" width="10.8515625" style="1" customWidth="1"/>
    <col min="4" max="4" width="12.140625" style="1" customWidth="1"/>
    <col min="5" max="5" width="10.00390625" style="1" customWidth="1"/>
    <col min="6" max="6" width="10.421875" style="1" customWidth="1"/>
    <col min="7" max="7" width="10.8515625" style="1" customWidth="1"/>
    <col min="8" max="8" width="11.7109375" style="1" customWidth="1"/>
    <col min="9" max="9" width="12.140625" style="1" customWidth="1"/>
    <col min="10" max="11" width="11.8515625" style="1" customWidth="1"/>
    <col min="12" max="12" width="11.57421875" style="1" customWidth="1"/>
    <col min="13" max="13" width="9.140625" style="1" customWidth="1"/>
    <col min="14" max="14" width="12.421875" style="1" customWidth="1"/>
    <col min="15" max="15" width="8.00390625" style="1" customWidth="1"/>
    <col min="16" max="16" width="8.140625" style="1" customWidth="1"/>
    <col min="17" max="16384" width="11.421875" style="1" customWidth="1"/>
  </cols>
  <sheetData>
    <row r="1" spans="1:16" ht="2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5" ht="21">
      <c r="A2" s="2"/>
      <c r="B2" s="2"/>
      <c r="C2" s="2"/>
      <c r="D2" s="2"/>
      <c r="E2" s="2"/>
      <c r="O2" s="3"/>
    </row>
    <row r="3" spans="1:15" ht="21">
      <c r="A3" s="4" t="s">
        <v>1</v>
      </c>
      <c r="B3" s="2"/>
      <c r="C3" s="2"/>
      <c r="D3" s="2"/>
      <c r="E3" s="2"/>
      <c r="O3" s="3"/>
    </row>
    <row r="4" spans="12:13" ht="15.75" thickBot="1">
      <c r="L4" s="1" t="s">
        <v>2</v>
      </c>
      <c r="M4" s="1" t="s">
        <v>3</v>
      </c>
    </row>
    <row r="5" spans="1:16" ht="15.75" thickBot="1">
      <c r="A5" s="5" t="s">
        <v>4</v>
      </c>
      <c r="B5" s="6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7" t="s">
        <v>10</v>
      </c>
      <c r="H5" s="5" t="s">
        <v>11</v>
      </c>
      <c r="I5" s="5" t="s">
        <v>12</v>
      </c>
      <c r="J5" s="6" t="s">
        <v>13</v>
      </c>
      <c r="K5" s="5" t="s">
        <v>14</v>
      </c>
      <c r="L5" s="5" t="s">
        <v>15</v>
      </c>
      <c r="M5" s="5" t="s">
        <v>15</v>
      </c>
      <c r="N5" s="5" t="s">
        <v>110</v>
      </c>
      <c r="O5" s="5" t="s">
        <v>16</v>
      </c>
      <c r="P5" s="5" t="s">
        <v>17</v>
      </c>
    </row>
    <row r="6" spans="1:16" s="11" customFormat="1" ht="13.5" thickBot="1">
      <c r="A6" s="8">
        <f>ROUND('[1]Übersicht 2022'!A7*'[1]Indexierung 2023 + Budget'!$B$15,1)</f>
        <v>61</v>
      </c>
      <c r="B6" s="8">
        <f>ROUND('[1]Übersicht 2022'!B7*'[1]Indexierung 2023 + Budget'!$B$15,1)</f>
        <v>75.1</v>
      </c>
      <c r="C6" s="8">
        <f>ROUND('[1]Übersicht 2022'!C7*'[1]Indexierung 2023 + Budget'!$B$15,1)</f>
        <v>40.1</v>
      </c>
      <c r="D6" s="8">
        <f>ROUND('[1]Übersicht 2022'!D7*'[1]Indexierung 2023 + Budget'!$B$15,1)</f>
        <v>53.6</v>
      </c>
      <c r="E6" s="8">
        <f>ROUND('[1]Übersicht 2022'!E7*'[1]Indexierung 2023 + Budget'!$B$15,1)</f>
        <v>123</v>
      </c>
      <c r="F6" s="8">
        <f>ROUND('[1]Übersicht 2022'!F7*'[1]Indexierung 2023 + Budget'!$B$15,1)</f>
        <v>81.9</v>
      </c>
      <c r="G6" s="9">
        <f>ROUND('[1]Übersicht 2022'!G7*'[1]Indexierung 2023 + Budget'!$B$15,1)</f>
        <v>108</v>
      </c>
      <c r="H6" s="9">
        <f>ROUND('[1]Übersicht 2022'!H7*'[1]Indexierung 2023 + Budget'!$B$15,1)</f>
        <v>72</v>
      </c>
      <c r="I6" s="8">
        <f>ROUND('[1]Übersicht 2022'!I7*'[1]Indexierung 2023 + Budget'!$B$15,1)</f>
        <v>89.6</v>
      </c>
      <c r="J6" s="8">
        <f>ROUND('[1]Übersicht 2022'!J7*'[1]Indexierung 2023 + Budget'!$B$15,1)</f>
        <v>89.6</v>
      </c>
      <c r="K6" s="8">
        <f>ROUND('[1]Übersicht 2022'!K7*'[1]Indexierung 2023 + Budget'!$B$15,1)</f>
        <v>89.6</v>
      </c>
      <c r="L6" s="8">
        <f>ROUND('[1]Übersicht 2022'!L7*'[1]Indexierung 2023 + Budget'!$B$15,1)</f>
        <v>70</v>
      </c>
      <c r="M6" s="8">
        <f>ROUND('[1]Übersicht 2022'!M7*'[1]Indexierung 2023 + Budget'!$B$15,1)</f>
        <v>43.3</v>
      </c>
      <c r="N6" s="10">
        <v>59.7</v>
      </c>
      <c r="O6" s="8">
        <v>80.8</v>
      </c>
      <c r="P6" s="8">
        <f>ROUND('[1]Übersicht 2022'!P7*'[1]Indexierung 2023 + Budget'!$B$15,1)</f>
        <v>53.6</v>
      </c>
    </row>
    <row r="7" spans="1:16" s="11" customFormat="1" ht="16.5" thickBot="1">
      <c r="A7" s="12">
        <f>ROUND('[1]Übersicht 2022'!A8*'[1]Indexierung 2023 + Budget'!$B$11,1)</f>
        <v>7.5</v>
      </c>
      <c r="B7" s="12">
        <f>ROUND('[1]Übersicht 2022'!B8*'[1]Indexierung 2023 + Budget'!$B$11,1)</f>
        <v>8.9</v>
      </c>
      <c r="C7" s="12">
        <f>ROUND('[1]Übersicht 2022'!C8*'[1]Indexierung 2023 + Budget'!$B$11,1)</f>
        <v>6</v>
      </c>
      <c r="D7" s="12">
        <f>ROUND('[1]Übersicht 2022'!D8*'[1]Indexierung 2023 + Budget'!$B$11,1)</f>
        <v>6.5</v>
      </c>
      <c r="E7" s="12">
        <f>ROUND('[1]Übersicht 2022'!E8*'[1]Indexierung 2023 + Budget'!$B$11,1)</f>
        <v>25.8</v>
      </c>
      <c r="F7" s="12">
        <v>11.8</v>
      </c>
      <c r="G7" s="13"/>
      <c r="H7" s="13"/>
      <c r="I7" s="12">
        <f>ROUND('[1]Übersicht 2022'!I8*'[1]Indexierung 2023 + Budget'!$B$11,1)</f>
        <v>13.5</v>
      </c>
      <c r="J7" s="12">
        <f>ROUND('[1]Übersicht 2022'!J8*'[1]Indexierung 2023 + Budget'!$B$11,1)</f>
        <v>13.5</v>
      </c>
      <c r="K7" s="12">
        <f>ROUND('[1]Übersicht 2022'!K8*'[1]Indexierung 2023 + Budget'!$B$11,1)</f>
        <v>13.5</v>
      </c>
      <c r="L7" s="12">
        <f>ROUND('[1]Übersicht 2022'!L8*'[1]Indexierung 2023 + Budget'!$B$11,1)</f>
        <v>9.1</v>
      </c>
      <c r="M7" s="14"/>
      <c r="N7" s="15"/>
      <c r="O7" s="12">
        <v>8.9</v>
      </c>
      <c r="P7" s="12">
        <f>ROUND('[1]Übersicht 2022'!P8*'[1]Indexierung 2023 + Budget'!$B$11,1)</f>
        <v>6.5</v>
      </c>
    </row>
    <row r="8" spans="1:16" ht="16.5" thickBot="1">
      <c r="A8" s="16">
        <f aca="true" t="shared" si="0" ref="A8:F8">SUM(A6:A7)</f>
        <v>68.5</v>
      </c>
      <c r="B8" s="16">
        <f t="shared" si="0"/>
        <v>84</v>
      </c>
      <c r="C8" s="16">
        <f t="shared" si="0"/>
        <v>46.1</v>
      </c>
      <c r="D8" s="16">
        <f t="shared" si="0"/>
        <v>60.1</v>
      </c>
      <c r="E8" s="16">
        <f t="shared" si="0"/>
        <v>148.8</v>
      </c>
      <c r="F8" s="16">
        <f t="shared" si="0"/>
        <v>93.7</v>
      </c>
      <c r="I8" s="16">
        <f aca="true" t="shared" si="1" ref="I8:P8">SUM(I6:I7)</f>
        <v>103.1</v>
      </c>
      <c r="J8" s="16">
        <f t="shared" si="1"/>
        <v>103.1</v>
      </c>
      <c r="K8" s="16">
        <f t="shared" si="1"/>
        <v>103.1</v>
      </c>
      <c r="L8" s="16">
        <f t="shared" si="1"/>
        <v>79.1</v>
      </c>
      <c r="M8" s="16">
        <f t="shared" si="1"/>
        <v>43.3</v>
      </c>
      <c r="N8" s="16">
        <f t="shared" si="1"/>
        <v>59.7</v>
      </c>
      <c r="O8" s="16">
        <f t="shared" si="1"/>
        <v>89.7</v>
      </c>
      <c r="P8" s="16">
        <f t="shared" si="1"/>
        <v>60.1</v>
      </c>
    </row>
    <row r="9" spans="2:14" ht="15.75">
      <c r="B9" s="17"/>
      <c r="C9" s="17"/>
      <c r="D9" s="17"/>
      <c r="E9" s="17"/>
      <c r="F9" s="17"/>
      <c r="G9" s="18"/>
      <c r="I9" s="17"/>
      <c r="J9" s="19">
        <f>ROUND(J6+(27.2*'[1]Indexierung 2023 + Budget'!B11),1)</f>
        <v>119</v>
      </c>
      <c r="K9" s="17"/>
      <c r="L9" s="17"/>
      <c r="M9" s="20"/>
      <c r="N9" s="17"/>
    </row>
    <row r="10" spans="1:12" ht="19.5" thickBot="1">
      <c r="A10" s="4" t="s">
        <v>18</v>
      </c>
      <c r="J10" s="21" t="s">
        <v>19</v>
      </c>
      <c r="L10" s="22"/>
    </row>
    <row r="11" ht="15.75" thickBot="1"/>
    <row r="12" spans="1:13" ht="15.75" thickBot="1">
      <c r="A12" s="5" t="s">
        <v>20</v>
      </c>
      <c r="B12" s="5" t="s">
        <v>21</v>
      </c>
      <c r="C12" s="5" t="s">
        <v>22</v>
      </c>
      <c r="D12" s="5" t="s">
        <v>23</v>
      </c>
      <c r="E12" s="5" t="s">
        <v>24</v>
      </c>
      <c r="F12" s="5" t="s">
        <v>25</v>
      </c>
      <c r="G12" s="5" t="s">
        <v>26</v>
      </c>
      <c r="H12" s="5" t="s">
        <v>27</v>
      </c>
      <c r="I12" s="5" t="s">
        <v>28</v>
      </c>
      <c r="J12" s="5" t="s">
        <v>29</v>
      </c>
      <c r="K12" s="5" t="s">
        <v>30</v>
      </c>
      <c r="L12" s="5" t="s">
        <v>31</v>
      </c>
      <c r="M12" s="5" t="s">
        <v>32</v>
      </c>
    </row>
    <row r="13" spans="1:13" ht="15.75" thickBot="1">
      <c r="A13" s="9">
        <f>ROUND('[1]Übersicht 2022'!A14*'[1]Indexierung 2023 + Budget'!$B$15,1)</f>
        <v>309.1</v>
      </c>
      <c r="B13" s="9">
        <f>ROUND('[1]Übersicht 2022'!B14*'[1]Indexierung 2023 + Budget'!$B$15,1)</f>
        <v>142.2</v>
      </c>
      <c r="C13" s="8">
        <f>ROUND('[1]Übersicht 2022'!C14*'[1]Indexierung 2023 + Budget'!$B$15,1)</f>
        <v>116.1</v>
      </c>
      <c r="D13" s="8">
        <f>ROUND('[1]Übersicht 2022'!D14*'[1]Indexierung 2023 + Budget'!$B$15,1)</f>
        <v>167.6</v>
      </c>
      <c r="E13" s="8">
        <f>ROUND('[1]Übersicht 2022'!E14*'[1]Indexierung 2023 + Budget'!$B$15,1)</f>
        <v>214.5</v>
      </c>
      <c r="F13" s="8">
        <f>ROUND('[1]Übersicht 2022'!F14*'[1]Indexierung 2023 + Budget'!$B$15,1)</f>
        <v>109.8</v>
      </c>
      <c r="G13" s="9">
        <f>ROUND('[1]Übersicht 2022'!G14*'[1]Indexierung 2023 + Budget'!$B$15,1)</f>
        <v>55.8</v>
      </c>
      <c r="H13" s="9">
        <f>ROUND('[1]Übersicht 2022'!H14*'[1]Indexierung 2023 + Budget'!$B$15,1)</f>
        <v>133.7</v>
      </c>
      <c r="I13" s="9">
        <f>ROUND('[1]Übersicht 2022'!I14*'[1]Indexierung 2023 + Budget'!$B$15,1)</f>
        <v>79.3</v>
      </c>
      <c r="J13" s="8">
        <f>ROUND('[1]Übersicht 2022'!J14*'[1]Indexierung 2023 + Budget'!$B$15,1)</f>
        <v>158.4</v>
      </c>
      <c r="K13" s="8">
        <f>ROUND('[1]Übersicht 2022'!K14*'[1]Indexierung 2023 + Budget'!$B$15,1)</f>
        <v>223.1</v>
      </c>
      <c r="L13" s="9">
        <f>ROUND('[1]Übersicht 2022'!L14*'[1]Indexierung 2023 + Budget'!$B$15,1)</f>
        <v>146.7</v>
      </c>
      <c r="M13" s="9">
        <f>ROUND('[1]Übersicht 2022'!M14*'[1]Indexierung 2023 + Budget'!$B$15,1)</f>
        <v>331.8</v>
      </c>
    </row>
    <row r="14" spans="3:11" ht="15.75" thickBot="1">
      <c r="C14" s="5" t="s">
        <v>33</v>
      </c>
      <c r="D14" s="5" t="s">
        <v>34</v>
      </c>
      <c r="E14" s="5" t="s">
        <v>35</v>
      </c>
      <c r="F14" s="5" t="s">
        <v>36</v>
      </c>
      <c r="G14" s="23"/>
      <c r="H14" s="24"/>
      <c r="I14" s="23"/>
      <c r="J14" s="5" t="s">
        <v>37</v>
      </c>
      <c r="K14" s="5" t="s">
        <v>38</v>
      </c>
    </row>
    <row r="15" spans="3:11" ht="16.5" thickBot="1">
      <c r="C15" s="25">
        <f>ROUND(C13*1.3,1)</f>
        <v>150.9</v>
      </c>
      <c r="D15" s="25">
        <f>ROUND(D13*1.3,1)</f>
        <v>217.9</v>
      </c>
      <c r="E15" s="25">
        <f>ROUND(E13*1.3,1)</f>
        <v>278.9</v>
      </c>
      <c r="F15" s="25">
        <f>ROUND(F13*1.3,1)</f>
        <v>142.7</v>
      </c>
      <c r="G15" s="26"/>
      <c r="H15" s="26"/>
      <c r="I15" s="26"/>
      <c r="J15" s="16">
        <f>ROUND(J13*1.3,1)</f>
        <v>205.9</v>
      </c>
      <c r="K15" s="25">
        <f>ROUND(K13*1.3,1)</f>
        <v>290</v>
      </c>
    </row>
    <row r="16" spans="1:15" ht="15">
      <c r="A16" s="3"/>
      <c r="B16" s="3"/>
      <c r="C16" s="27"/>
      <c r="D16" s="27"/>
      <c r="E16" s="27"/>
      <c r="F16" s="27"/>
      <c r="G16" s="3"/>
      <c r="H16" s="3"/>
      <c r="I16" s="3"/>
      <c r="J16" s="3"/>
      <c r="K16" s="27"/>
      <c r="L16" s="3"/>
      <c r="M16" s="3"/>
      <c r="N16" s="3"/>
      <c r="O16" s="3"/>
    </row>
    <row r="17" spans="3:11" ht="15">
      <c r="C17" s="27"/>
      <c r="D17" s="27"/>
      <c r="E17" s="27"/>
      <c r="F17" s="27"/>
      <c r="K17" s="20"/>
    </row>
    <row r="18" spans="1:16" ht="21">
      <c r="A18" s="74" t="s">
        <v>39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</row>
    <row r="19" spans="1:5" ht="21">
      <c r="A19" s="2"/>
      <c r="B19" s="2"/>
      <c r="C19" s="2"/>
      <c r="D19" s="2"/>
      <c r="E19" s="2"/>
    </row>
    <row r="20" spans="1:5" ht="21">
      <c r="A20" s="4" t="s">
        <v>1</v>
      </c>
      <c r="B20" s="2"/>
      <c r="C20" s="2"/>
      <c r="D20" s="2"/>
      <c r="E20" s="2"/>
    </row>
    <row r="21" ht="15.75" thickBot="1"/>
    <row r="22" spans="1:6" ht="15.75" thickBot="1">
      <c r="A22" s="5" t="s">
        <v>4</v>
      </c>
      <c r="B22" s="6" t="s">
        <v>5</v>
      </c>
      <c r="C22" s="28" t="s">
        <v>8</v>
      </c>
      <c r="D22" s="5" t="s">
        <v>13</v>
      </c>
      <c r="E22" s="7" t="s">
        <v>16</v>
      </c>
      <c r="F22" s="5" t="s">
        <v>14</v>
      </c>
    </row>
    <row r="23" spans="1:6" ht="15">
      <c r="A23" s="8">
        <f>ROUND('[1]Übersicht 2022'!A24*'[1]Indexierung 2023 + Budget'!$B$15,1)</f>
        <v>60.6</v>
      </c>
      <c r="B23" s="8">
        <f>ROUND('[1]Übersicht 2022'!B24*'[1]Indexierung 2023 + Budget'!$B$15,1)</f>
        <v>74.6</v>
      </c>
      <c r="C23" s="8">
        <f>ROUND('[1]Übersicht 2022'!C24*'[1]Indexierung 2023 + Budget'!$B$15,1)</f>
        <v>122.6</v>
      </c>
      <c r="D23" s="8">
        <f>ROUND('[1]Übersicht 2022'!D24*'[1]Indexierung 2023 + Budget'!$B$15,1)</f>
        <v>88.9</v>
      </c>
      <c r="E23" s="8">
        <v>80</v>
      </c>
      <c r="F23" s="8">
        <f>ROUND('[1]Übersicht 2022'!F24*'[1]Indexierung 2023 + Budget'!$B$15,1)</f>
        <v>88.9</v>
      </c>
    </row>
    <row r="24" spans="1:14" s="30" customFormat="1" ht="15.75" thickBot="1">
      <c r="A24" s="12">
        <f>ROUND('[1]Übersicht 2022'!A25*'[1]Indexierung 2023 + Budget'!$B$11,1)</f>
        <v>7.3</v>
      </c>
      <c r="B24" s="12">
        <f>ROUND('[1]Übersicht 2022'!B25*'[1]Indexierung 2023 + Budget'!$B$11,1)</f>
        <v>8.7</v>
      </c>
      <c r="C24" s="12">
        <f>ROUND('[1]Übersicht 2022'!C25*'[1]Indexierung 2023 + Budget'!$B$11,1)</f>
        <v>25.7</v>
      </c>
      <c r="D24" s="12">
        <f>ROUND('[1]Übersicht 2022'!D25*'[1]Indexierung 2023 + Budget'!$B$11,1)</f>
        <v>13.5</v>
      </c>
      <c r="E24" s="12">
        <v>8.7</v>
      </c>
      <c r="F24" s="12">
        <f>ROUND('[1]Übersicht 2022'!F25*'[1]Indexierung 2023 + Budget'!$B$11,1)</f>
        <v>13.5</v>
      </c>
      <c r="G24" s="29"/>
      <c r="H24" s="29"/>
      <c r="I24" s="3"/>
      <c r="J24" s="3"/>
      <c r="K24" s="29"/>
      <c r="L24" s="3"/>
      <c r="M24" s="3"/>
      <c r="N24" s="3"/>
    </row>
    <row r="25" spans="1:14" ht="16.5" thickBot="1">
      <c r="A25" s="16">
        <f aca="true" t="shared" si="2" ref="A25:F25">SUM(A23:A24)</f>
        <v>67.9</v>
      </c>
      <c r="B25" s="16">
        <f t="shared" si="2"/>
        <v>83.3</v>
      </c>
      <c r="C25" s="16">
        <f t="shared" si="2"/>
        <v>148.29999999999998</v>
      </c>
      <c r="D25" s="16">
        <f t="shared" si="2"/>
        <v>102.4</v>
      </c>
      <c r="E25" s="16">
        <f t="shared" si="2"/>
        <v>88.7</v>
      </c>
      <c r="F25" s="16">
        <f t="shared" si="2"/>
        <v>102.4</v>
      </c>
      <c r="G25" s="31"/>
      <c r="H25" s="31"/>
      <c r="I25" s="17"/>
      <c r="J25" s="17"/>
      <c r="K25" s="31"/>
      <c r="L25" s="17"/>
      <c r="M25" s="17"/>
      <c r="N25" s="17"/>
    </row>
    <row r="26" spans="1:14" ht="15.75">
      <c r="A26" s="32"/>
      <c r="B26" s="33"/>
      <c r="C26" s="34"/>
      <c r="D26" s="19">
        <f>ROUND(D23+27.1*'[1]Indexierung 2023 + Budget'!B11,1)</f>
        <v>118.2</v>
      </c>
      <c r="E26" s="35"/>
      <c r="F26" s="36"/>
      <c r="G26" s="32"/>
      <c r="H26" s="20"/>
      <c r="I26" s="36"/>
      <c r="J26" s="17"/>
      <c r="K26" s="36"/>
      <c r="L26" s="33"/>
      <c r="M26" s="33"/>
      <c r="N26" s="33"/>
    </row>
    <row r="27" spans="1:14" ht="16.5" thickBot="1">
      <c r="A27" s="32"/>
      <c r="B27" s="33"/>
      <c r="C27" s="37"/>
      <c r="D27" s="21" t="s">
        <v>19</v>
      </c>
      <c r="E27" s="35"/>
      <c r="F27" s="36"/>
      <c r="G27" s="32"/>
      <c r="H27" s="20"/>
      <c r="I27" s="36"/>
      <c r="J27" s="17"/>
      <c r="K27" s="36"/>
      <c r="L27" s="33"/>
      <c r="M27" s="33"/>
      <c r="N27" s="33"/>
    </row>
    <row r="28" spans="1:14" ht="18.75">
      <c r="A28" s="4" t="s">
        <v>18</v>
      </c>
      <c r="F28" s="20"/>
      <c r="G28" s="17"/>
      <c r="H28" s="17"/>
      <c r="I28" s="17"/>
      <c r="J28" s="38"/>
      <c r="K28" s="17"/>
      <c r="L28" s="39"/>
      <c r="M28" s="17"/>
      <c r="N28" s="17"/>
    </row>
    <row r="29" ht="15.75" thickBot="1"/>
    <row r="30" spans="1:12" ht="15.75" thickBot="1">
      <c r="A30" s="5" t="s">
        <v>21</v>
      </c>
      <c r="B30" s="5" t="s">
        <v>22</v>
      </c>
      <c r="C30" s="5" t="s">
        <v>23</v>
      </c>
      <c r="D30" s="5" t="s">
        <v>24</v>
      </c>
      <c r="E30" s="5" t="s">
        <v>25</v>
      </c>
      <c r="F30" s="5" t="s">
        <v>26</v>
      </c>
      <c r="G30" s="5" t="s">
        <v>27</v>
      </c>
      <c r="H30" s="5" t="s">
        <v>30</v>
      </c>
      <c r="I30" s="5" t="s">
        <v>31</v>
      </c>
      <c r="J30" s="5" t="s">
        <v>28</v>
      </c>
      <c r="K30" s="5" t="s">
        <v>29</v>
      </c>
      <c r="L30" s="5" t="s">
        <v>32</v>
      </c>
    </row>
    <row r="31" spans="1:12" ht="15.75" thickBot="1">
      <c r="A31" s="9">
        <f>ROUND('[1]Übersicht 2022'!A31*'[1]Indexierung 2023 + Budget'!$B$15,1)</f>
        <v>140.8</v>
      </c>
      <c r="B31" s="8">
        <f>ROUND('[1]Übersicht 2022'!B31*'[1]Indexierung 2023 + Budget'!$B$15,1)</f>
        <v>115</v>
      </c>
      <c r="C31" s="8">
        <f>ROUND('[1]Übersicht 2022'!C31*'[1]Indexierung 2023 + Budget'!$B$15,1)</f>
        <v>166</v>
      </c>
      <c r="D31" s="8">
        <f>ROUND('[1]Übersicht 2022'!D31*'[1]Indexierung 2023 + Budget'!$B$15,1)</f>
        <v>212.5</v>
      </c>
      <c r="E31" s="8">
        <f>ROUND('[1]Übersicht 2022'!E31*'[1]Indexierung 2023 + Budget'!$B$15,1)</f>
        <v>109.1</v>
      </c>
      <c r="F31" s="9">
        <f>ROUND('[1]Übersicht 2022'!F31*'[1]Indexierung 2023 + Budget'!$B$15,1)</f>
        <v>55.4</v>
      </c>
      <c r="G31" s="9">
        <f>ROUND('[1]Übersicht 2022'!G31*'[1]Indexierung 2023 + Budget'!$B$15,1)</f>
        <v>132.6</v>
      </c>
      <c r="H31" s="8">
        <f>ROUND('[1]Übersicht 2022'!H31*'[1]Indexierung 2023 + Budget'!$B$15,1)</f>
        <v>221.2</v>
      </c>
      <c r="I31" s="9">
        <f>ROUND('[1]Übersicht 2022'!I31*'[1]Indexierung 2023 + Budget'!$B$15,1)</f>
        <v>145.4</v>
      </c>
      <c r="J31" s="9">
        <f>ROUND('[1]Übersicht 2022'!J31*'[1]Indexierung 2023 + Budget'!$B$15,1)</f>
        <v>78.8</v>
      </c>
      <c r="K31" s="8">
        <f>ROUND('[1]Übersicht 2022'!K31*'[1]Indexierung 2023 + Budget'!$B$15,1)</f>
        <v>157</v>
      </c>
      <c r="L31" s="9">
        <f>ROUND('[1]Übersicht 2022'!L31*'[1]Indexierung 2023 + Budget'!$B$15,1)</f>
        <v>328.7</v>
      </c>
    </row>
    <row r="32" spans="2:11" ht="15.75" thickBot="1">
      <c r="B32" s="5" t="s">
        <v>33</v>
      </c>
      <c r="C32" s="5" t="s">
        <v>34</v>
      </c>
      <c r="D32" s="5" t="s">
        <v>35</v>
      </c>
      <c r="E32" s="5" t="s">
        <v>36</v>
      </c>
      <c r="F32" s="23"/>
      <c r="H32" s="5" t="s">
        <v>38</v>
      </c>
      <c r="J32" s="23"/>
      <c r="K32" s="5" t="s">
        <v>37</v>
      </c>
    </row>
    <row r="33" spans="2:11" ht="16.5" thickBot="1">
      <c r="B33" s="25">
        <f>ROUND(B31*1.3,1)</f>
        <v>149.5</v>
      </c>
      <c r="C33" s="25">
        <f>ROUND(C31*1.3,1)</f>
        <v>215.8</v>
      </c>
      <c r="D33" s="25">
        <f>ROUND(D31*1.3,1)</f>
        <v>276.3</v>
      </c>
      <c r="E33" s="25">
        <f>ROUND(E31*1.3,1)</f>
        <v>141.8</v>
      </c>
      <c r="G33" s="26"/>
      <c r="H33" s="25">
        <f>ROUND(H31*1.3,1)</f>
        <v>287.6</v>
      </c>
      <c r="K33" s="16">
        <f>ROUND(K31*1.3,1)</f>
        <v>204.1</v>
      </c>
    </row>
    <row r="34" spans="1:9" ht="15">
      <c r="A34" s="40"/>
      <c r="B34" s="40"/>
      <c r="C34" s="40"/>
      <c r="D34" s="40"/>
      <c r="E34" s="40"/>
      <c r="F34" s="40"/>
      <c r="G34" s="40"/>
      <c r="H34" s="40"/>
      <c r="I34" s="40"/>
    </row>
    <row r="35" spans="3:11" ht="15">
      <c r="C35" s="27"/>
      <c r="D35" s="27"/>
      <c r="E35" s="27"/>
      <c r="F35" s="27"/>
      <c r="K35" s="20"/>
    </row>
    <row r="36" spans="1:16" ht="21">
      <c r="A36" s="74" t="s">
        <v>40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</row>
    <row r="37" spans="1:5" ht="21">
      <c r="A37" s="2"/>
      <c r="B37" s="2"/>
      <c r="C37" s="2"/>
      <c r="D37" s="2"/>
      <c r="E37" s="2"/>
    </row>
    <row r="38" spans="1:5" ht="21">
      <c r="A38" s="4" t="s">
        <v>1</v>
      </c>
      <c r="B38" s="2"/>
      <c r="C38" s="2"/>
      <c r="D38" s="2"/>
      <c r="E38" s="2"/>
    </row>
    <row r="39" ht="15.75" thickBot="1"/>
    <row r="40" spans="1:4" ht="15.75" thickBot="1">
      <c r="A40" s="5" t="s">
        <v>4</v>
      </c>
      <c r="B40" s="28" t="s">
        <v>8</v>
      </c>
      <c r="C40" s="5" t="s">
        <v>13</v>
      </c>
      <c r="D40" s="7" t="s">
        <v>16</v>
      </c>
    </row>
    <row r="41" spans="1:4" ht="15">
      <c r="A41" s="8">
        <f>ROUND('[1]Übersicht 2022'!A41*'[1]Indexierung 2023 + Budget'!$B$15,1)</f>
        <v>60.3</v>
      </c>
      <c r="B41" s="8">
        <f>ROUND('[1]Übersicht 2022'!B41*'[1]Indexierung 2023 + Budget'!$B$15,1)</f>
        <v>122.1</v>
      </c>
      <c r="C41" s="8">
        <f>ROUND('[1]Übersicht 2022'!C41*'[1]Indexierung 2023 + Budget'!$B$15,1)</f>
        <v>88.5</v>
      </c>
      <c r="D41" s="8">
        <v>79.3</v>
      </c>
    </row>
    <row r="42" spans="1:11" s="30" customFormat="1" ht="15.75" thickBot="1">
      <c r="A42" s="12">
        <f>ROUND('[1]Übersicht 2022'!A42*'[1]Indexierung 2023 + Budget'!$B$11,1)</f>
        <v>7.3</v>
      </c>
      <c r="B42" s="12">
        <f>ROUND('[1]Übersicht 2022'!B42*'[1]Indexierung 2023 + Budget'!$B$11,1)</f>
        <v>25.6</v>
      </c>
      <c r="C42" s="12">
        <f>ROUND('[1]Übersicht 2022'!C42*'[1]Indexierung 2023 + Budget'!$B$11,1)</f>
        <v>13.4</v>
      </c>
      <c r="D42" s="12">
        <v>8.7</v>
      </c>
      <c r="E42" s="29"/>
      <c r="F42" s="29"/>
      <c r="G42" s="29"/>
      <c r="H42" s="3"/>
      <c r="I42" s="3"/>
      <c r="J42" s="29"/>
      <c r="K42" s="3"/>
    </row>
    <row r="43" spans="1:11" ht="16.5" thickBot="1">
      <c r="A43" s="16">
        <f>SUM(A41:A42)</f>
        <v>67.6</v>
      </c>
      <c r="B43" s="16">
        <f>SUM(B41:B42)</f>
        <v>147.7</v>
      </c>
      <c r="C43" s="16">
        <f>SUM(C41:C42)</f>
        <v>101.9</v>
      </c>
      <c r="D43" s="16">
        <f>SUM(D41:D42)</f>
        <v>88</v>
      </c>
      <c r="E43" s="31"/>
      <c r="F43" s="31"/>
      <c r="G43" s="31"/>
      <c r="H43" s="17"/>
      <c r="I43" s="17"/>
      <c r="J43" s="31"/>
      <c r="K43" s="17"/>
    </row>
    <row r="44" spans="1:12" ht="15.75">
      <c r="A44" s="32"/>
      <c r="B44" s="33"/>
      <c r="C44" s="19">
        <f>ROUND(C41+26.8*'[1]Indexierung 2023 + Budget'!B11,1)</f>
        <v>117.4</v>
      </c>
      <c r="E44" s="41"/>
      <c r="F44" s="42"/>
      <c r="G44" s="32"/>
      <c r="H44" s="32"/>
      <c r="I44" s="36"/>
      <c r="J44" s="17"/>
      <c r="K44" s="36"/>
      <c r="L44" s="33"/>
    </row>
    <row r="45" spans="1:12" ht="16.5" thickBot="1">
      <c r="A45" s="32"/>
      <c r="B45" s="33"/>
      <c r="C45" s="21" t="s">
        <v>19</v>
      </c>
      <c r="E45" s="41"/>
      <c r="F45" s="42"/>
      <c r="G45" s="32"/>
      <c r="H45" s="32"/>
      <c r="I45" s="36"/>
      <c r="J45" s="17"/>
      <c r="K45" s="36"/>
      <c r="L45" s="33"/>
    </row>
    <row r="46" spans="1:12" ht="18.75">
      <c r="A46" s="4" t="s">
        <v>18</v>
      </c>
      <c r="F46" s="17"/>
      <c r="G46" s="17"/>
      <c r="H46" s="17"/>
      <c r="I46" s="17"/>
      <c r="K46" s="17"/>
      <c r="L46" s="39"/>
    </row>
    <row r="47" ht="15.75" thickBot="1"/>
    <row r="48" spans="1:9" ht="15.75" thickBot="1">
      <c r="A48" s="5" t="s">
        <v>21</v>
      </c>
      <c r="B48" s="5" t="s">
        <v>22</v>
      </c>
      <c r="C48" s="5" t="s">
        <v>23</v>
      </c>
      <c r="D48" s="5" t="s">
        <v>24</v>
      </c>
      <c r="E48" s="5" t="s">
        <v>25</v>
      </c>
      <c r="F48" s="5" t="s">
        <v>26</v>
      </c>
      <c r="G48" s="5" t="s">
        <v>27</v>
      </c>
      <c r="H48" s="5" t="s">
        <v>30</v>
      </c>
      <c r="I48" s="5" t="s">
        <v>31</v>
      </c>
    </row>
    <row r="49" spans="1:9" ht="15.75" thickBot="1">
      <c r="A49" s="9">
        <f>ROUND('[1]Übersicht 2022'!A48*'[1]Indexierung 2023 + Budget'!$B$15,1)</f>
        <v>139</v>
      </c>
      <c r="B49" s="8">
        <f>ROUND('[1]Übersicht 2022'!B48*'[1]Indexierung 2023 + Budget'!$B$15,1)</f>
        <v>114.2</v>
      </c>
      <c r="C49" s="8">
        <f>ROUND('[1]Übersicht 2022'!C48*'[1]Indexierung 2023 + Budget'!$B$15,1)</f>
        <v>164.8</v>
      </c>
      <c r="D49" s="8">
        <f>ROUND('[1]Übersicht 2022'!D48*'[1]Indexierung 2023 + Budget'!$B$15,1)</f>
        <v>210.6</v>
      </c>
      <c r="E49" s="8">
        <f>ROUND('[1]Übersicht 2022'!E48*'[1]Indexierung 2023 + Budget'!$B$15,1)</f>
        <v>108.2</v>
      </c>
      <c r="F49" s="9">
        <f>ROUND('[1]Übersicht 2022'!F48*'[1]Indexierung 2023 + Budget'!$B$15,1)</f>
        <v>54.9</v>
      </c>
      <c r="G49" s="9">
        <f>ROUND('[1]Übersicht 2022'!G48*'[1]Indexierung 2023 + Budget'!$B$15,1)</f>
        <v>131.6</v>
      </c>
      <c r="H49" s="8">
        <f>ROUND('[1]Übersicht 2022'!H48*'[1]Indexierung 2023 + Budget'!$B$15,1)</f>
        <v>219.6</v>
      </c>
      <c r="I49" s="9">
        <f>ROUND('[1]Übersicht 2022'!I48*'[1]Indexierung 2023 + Budget'!$B$15,1)</f>
        <v>143.7</v>
      </c>
    </row>
    <row r="50" spans="2:8" ht="15.75" thickBot="1">
      <c r="B50" s="5" t="s">
        <v>33</v>
      </c>
      <c r="C50" s="5" t="s">
        <v>34</v>
      </c>
      <c r="D50" s="5" t="s">
        <v>35</v>
      </c>
      <c r="E50" s="5" t="s">
        <v>36</v>
      </c>
      <c r="F50" s="23"/>
      <c r="H50" s="5" t="s">
        <v>38</v>
      </c>
    </row>
    <row r="51" spans="2:8" ht="16.5" thickBot="1">
      <c r="B51" s="25">
        <f>ROUND(B49*1.3,1)</f>
        <v>148.5</v>
      </c>
      <c r="C51" s="25">
        <f>ROUND(C49*1.3,1)</f>
        <v>214.2</v>
      </c>
      <c r="D51" s="25">
        <f>ROUND(D49*1.3,1)</f>
        <v>273.8</v>
      </c>
      <c r="E51" s="25">
        <f>ROUND(E49*1.3,1)</f>
        <v>140.7</v>
      </c>
      <c r="G51" s="26"/>
      <c r="H51" s="25">
        <f>ROUND(H49*1.3,1)</f>
        <v>285.5</v>
      </c>
    </row>
    <row r="52" spans="1:9" ht="15">
      <c r="A52" s="40"/>
      <c r="B52" s="40"/>
      <c r="C52" s="40"/>
      <c r="D52" s="40"/>
      <c r="E52" s="40"/>
      <c r="F52" s="40"/>
      <c r="G52" s="40"/>
      <c r="H52" s="40"/>
      <c r="I52" s="40"/>
    </row>
    <row r="53" spans="3:10" ht="15">
      <c r="C53" s="27"/>
      <c r="D53" s="27"/>
      <c r="E53" s="27"/>
      <c r="F53" s="27"/>
      <c r="J53" s="20"/>
    </row>
    <row r="54" spans="1:16" ht="21">
      <c r="A54" s="74" t="s">
        <v>41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</row>
    <row r="55" spans="1:5" ht="21">
      <c r="A55" s="2"/>
      <c r="B55" s="2"/>
      <c r="C55" s="2"/>
      <c r="D55" s="2"/>
      <c r="E55" s="2"/>
    </row>
    <row r="56" spans="1:5" ht="21">
      <c r="A56" s="4" t="s">
        <v>1</v>
      </c>
      <c r="B56" s="2"/>
      <c r="C56" s="2"/>
      <c r="D56" s="2"/>
      <c r="E56" s="2"/>
    </row>
    <row r="57" ht="15.75" thickBot="1"/>
    <row r="58" spans="1:3" ht="15.75" thickBot="1">
      <c r="A58" s="5" t="s">
        <v>4</v>
      </c>
      <c r="B58" s="5" t="s">
        <v>8</v>
      </c>
      <c r="C58" s="5" t="s">
        <v>16</v>
      </c>
    </row>
    <row r="59" spans="1:3" ht="15">
      <c r="A59" s="8">
        <f>ROUND('[1]Übersicht 2022'!A58*'[1]Indexierung 2023 + Budget'!$B$15,1)</f>
        <v>60.1</v>
      </c>
      <c r="B59" s="8">
        <f>ROUND('[1]Übersicht 2022'!B58*'[1]Indexierung 2023 + Budget'!$B$15,1)</f>
        <v>121.5</v>
      </c>
      <c r="C59" s="8">
        <v>78.8</v>
      </c>
    </row>
    <row r="60" spans="1:10" s="30" customFormat="1" ht="15.75" thickBot="1">
      <c r="A60" s="12">
        <f>ROUND('[1]Übersicht 2022'!A59*'[1]Indexierung 2023 + Budget'!$B$11,1)</f>
        <v>7.3</v>
      </c>
      <c r="B60" s="12">
        <f>ROUND('[1]Übersicht 2022'!B59*'[1]Indexierung 2023 + Budget'!$B$11,1)</f>
        <v>25.5</v>
      </c>
      <c r="C60" s="12">
        <v>8.6</v>
      </c>
      <c r="D60" s="29"/>
      <c r="E60" s="29"/>
      <c r="F60" s="29"/>
      <c r="G60" s="3"/>
      <c r="H60" s="3"/>
      <c r="I60" s="29"/>
      <c r="J60" s="3"/>
    </row>
    <row r="61" spans="1:10" ht="16.5" thickBot="1">
      <c r="A61" s="16">
        <f>SUM(A59:A60)</f>
        <v>67.4</v>
      </c>
      <c r="B61" s="16">
        <f>SUM(B59:B60)</f>
        <v>147</v>
      </c>
      <c r="C61" s="16">
        <f>SUM(C59:C60)</f>
        <v>87.39999999999999</v>
      </c>
      <c r="D61" s="31"/>
      <c r="E61" s="31"/>
      <c r="F61" s="31"/>
      <c r="G61" s="17"/>
      <c r="H61" s="17"/>
      <c r="I61" s="31"/>
      <c r="J61" s="17"/>
    </row>
    <row r="62" spans="1:11" ht="15">
      <c r="A62" s="32"/>
      <c r="B62" s="33"/>
      <c r="D62" s="35"/>
      <c r="E62" s="36"/>
      <c r="F62" s="32"/>
      <c r="G62" s="32"/>
      <c r="H62" s="36"/>
      <c r="I62" s="17"/>
      <c r="J62" s="36"/>
      <c r="K62" s="33"/>
    </row>
    <row r="63" spans="1:12" ht="18.75">
      <c r="A63" s="4" t="s">
        <v>18</v>
      </c>
      <c r="F63" s="17"/>
      <c r="G63" s="17"/>
      <c r="H63" s="17"/>
      <c r="I63" s="17"/>
      <c r="J63" s="38"/>
      <c r="K63" s="17"/>
      <c r="L63" s="39"/>
    </row>
    <row r="64" ht="15.75" thickBot="1"/>
    <row r="65" spans="1:9" ht="15.75" thickBot="1">
      <c r="A65" s="5" t="s">
        <v>21</v>
      </c>
      <c r="B65" s="5" t="s">
        <v>22</v>
      </c>
      <c r="C65" s="5" t="s">
        <v>23</v>
      </c>
      <c r="D65" s="5" t="s">
        <v>24</v>
      </c>
      <c r="E65" s="5" t="s">
        <v>25</v>
      </c>
      <c r="F65" s="5" t="s">
        <v>26</v>
      </c>
      <c r="G65" s="5" t="s">
        <v>27</v>
      </c>
      <c r="H65" s="5" t="s">
        <v>30</v>
      </c>
      <c r="I65" s="5" t="s">
        <v>31</v>
      </c>
    </row>
    <row r="66" spans="1:9" ht="15.75" thickBot="1">
      <c r="A66" s="9">
        <f>ROUND('[1]Übersicht 2022'!A65*'[1]Indexierung 2023 + Budget'!$B$15,1)</f>
        <v>137.6</v>
      </c>
      <c r="B66" s="8">
        <f>ROUND('[1]Übersicht 2022'!B65*'[1]Indexierung 2023 + Budget'!$B$15,1)</f>
        <v>113.2</v>
      </c>
      <c r="C66" s="8">
        <f>ROUND('[1]Übersicht 2022'!C65*'[1]Indexierung 2023 + Budget'!$B$15,1)</f>
        <v>163.5</v>
      </c>
      <c r="D66" s="8">
        <f>ROUND('[1]Übersicht 2022'!D65*'[1]Indexierung 2023 + Budget'!$B$15,1)</f>
        <v>208.9</v>
      </c>
      <c r="E66" s="8">
        <f>ROUND('[1]Übersicht 2022'!E65*'[1]Indexierung 2023 + Budget'!$B$15,1)</f>
        <v>107.3</v>
      </c>
      <c r="F66" s="9">
        <f>ROUND('[1]Übersicht 2022'!F65*'[1]Indexierung 2023 + Budget'!$B$15,1)</f>
        <v>54.4</v>
      </c>
      <c r="G66" s="9">
        <f>ROUND('[1]Übersicht 2022'!G65*'[1]Indexierung 2023 + Budget'!$B$15,1)</f>
        <v>130.3</v>
      </c>
      <c r="H66" s="8">
        <f>ROUND('[1]Übersicht 2022'!H65*'[1]Indexierung 2023 + Budget'!$B$15,1)</f>
        <v>217.7</v>
      </c>
      <c r="I66" s="9">
        <f>ROUND('[1]Übersicht 2022'!I65*'[1]Indexierung 2023 + Budget'!$B$15,1)</f>
        <v>142.1</v>
      </c>
    </row>
    <row r="67" spans="2:8" ht="15.75" thickBot="1">
      <c r="B67" s="5" t="s">
        <v>33</v>
      </c>
      <c r="C67" s="5" t="s">
        <v>34</v>
      </c>
      <c r="D67" s="5" t="s">
        <v>35</v>
      </c>
      <c r="E67" s="5" t="s">
        <v>36</v>
      </c>
      <c r="F67" s="23"/>
      <c r="H67" s="5" t="s">
        <v>38</v>
      </c>
    </row>
    <row r="68" spans="2:8" ht="16.5" thickBot="1">
      <c r="B68" s="25">
        <f>ROUND(B66*1.3,1)</f>
        <v>147.2</v>
      </c>
      <c r="C68" s="25">
        <f>ROUND(C66*1.3,1)</f>
        <v>212.6</v>
      </c>
      <c r="D68" s="25">
        <f>ROUND(D66*1.3,1)</f>
        <v>271.6</v>
      </c>
      <c r="E68" s="25">
        <f>ROUND(E66*1.3,1)</f>
        <v>139.5</v>
      </c>
      <c r="G68" s="26"/>
      <c r="H68" s="25">
        <f>ROUND(H66*1.3,1)</f>
        <v>283</v>
      </c>
    </row>
    <row r="69" spans="1:9" ht="15">
      <c r="A69" s="40"/>
      <c r="B69" s="40"/>
      <c r="C69" s="40"/>
      <c r="D69" s="40"/>
      <c r="E69" s="40"/>
      <c r="F69" s="40"/>
      <c r="G69" s="40"/>
      <c r="H69" s="40"/>
      <c r="I69" s="40"/>
    </row>
    <row r="70" spans="3:10" ht="15">
      <c r="C70" s="27"/>
      <c r="D70" s="27"/>
      <c r="E70" s="27"/>
      <c r="F70" s="27"/>
      <c r="J70" s="20"/>
    </row>
    <row r="71" spans="1:16" ht="21">
      <c r="A71" s="74" t="s">
        <v>42</v>
      </c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</row>
    <row r="72" spans="1:5" ht="21">
      <c r="A72" s="2"/>
      <c r="B72" s="2"/>
      <c r="C72" s="2"/>
      <c r="D72" s="2"/>
      <c r="E72" s="2"/>
    </row>
    <row r="73" spans="1:5" ht="21">
      <c r="A73" s="4" t="s">
        <v>1</v>
      </c>
      <c r="B73" s="2"/>
      <c r="C73" s="2"/>
      <c r="D73" s="2"/>
      <c r="E73" s="2"/>
    </row>
    <row r="74" ht="15.75" thickBot="1"/>
    <row r="75" ht="15.75" thickBot="1">
      <c r="A75" s="5" t="s">
        <v>4</v>
      </c>
    </row>
    <row r="76" ht="15">
      <c r="A76" s="8">
        <f>ROUND('[1]Übersicht 2022'!A75*'[1]Indexierung 2023 + Budget'!$B$15,1)</f>
        <v>59.9</v>
      </c>
    </row>
    <row r="77" spans="1:8" s="30" customFormat="1" ht="15.75" thickBot="1">
      <c r="A77" s="12">
        <f>ROUND('[1]Übersicht 2022'!A76*'[1]Indexierung 2023 + Budget'!$B$11,1)</f>
        <v>7.2</v>
      </c>
      <c r="B77" s="29"/>
      <c r="C77" s="29"/>
      <c r="D77" s="29"/>
      <c r="E77" s="3"/>
      <c r="F77" s="3"/>
      <c r="G77" s="29"/>
      <c r="H77" s="3"/>
    </row>
    <row r="78" spans="1:8" ht="16.5" thickBot="1">
      <c r="A78" s="16">
        <f>SUM(A76:A77)</f>
        <v>67.1</v>
      </c>
      <c r="B78" s="31"/>
      <c r="C78" s="31"/>
      <c r="D78" s="31"/>
      <c r="E78" s="17"/>
      <c r="F78" s="17"/>
      <c r="G78" s="31"/>
      <c r="H78" s="17"/>
    </row>
    <row r="79" spans="1:12" ht="15">
      <c r="A79" s="32"/>
      <c r="B79" s="33"/>
      <c r="C79" s="37"/>
      <c r="D79" s="37"/>
      <c r="E79" s="35"/>
      <c r="F79" s="36"/>
      <c r="G79" s="32"/>
      <c r="H79" s="32"/>
      <c r="I79" s="36"/>
      <c r="J79" s="17"/>
      <c r="K79" s="36"/>
      <c r="L79" s="33"/>
    </row>
    <row r="80" spans="1:12" ht="18.75">
      <c r="A80" s="4" t="s">
        <v>18</v>
      </c>
      <c r="F80" s="17"/>
      <c r="G80" s="17"/>
      <c r="H80" s="17"/>
      <c r="I80" s="17"/>
      <c r="J80" s="38"/>
      <c r="K80" s="17"/>
      <c r="L80" s="39"/>
    </row>
    <row r="81" ht="15.75" thickBot="1"/>
    <row r="82" spans="1:9" ht="15.75" thickBot="1">
      <c r="A82" s="5" t="s">
        <v>21</v>
      </c>
      <c r="B82" s="5" t="s">
        <v>22</v>
      </c>
      <c r="C82" s="5" t="s">
        <v>23</v>
      </c>
      <c r="D82" s="5" t="s">
        <v>24</v>
      </c>
      <c r="E82" s="5" t="s">
        <v>25</v>
      </c>
      <c r="F82" s="5" t="s">
        <v>26</v>
      </c>
      <c r="G82" s="5" t="s">
        <v>27</v>
      </c>
      <c r="H82" s="5" t="s">
        <v>30</v>
      </c>
      <c r="I82" s="5" t="s">
        <v>31</v>
      </c>
    </row>
    <row r="83" spans="1:9" ht="15.75" thickBot="1">
      <c r="A83" s="9">
        <f>ROUND('[1]Übersicht 2022'!A82*'[1]Indexierung 2023 + Budget'!$B$15,1)</f>
        <v>136.2</v>
      </c>
      <c r="B83" s="8">
        <f>ROUND('[1]Übersicht 2022'!B82*'[1]Indexierung 2023 + Budget'!$B$15,1)</f>
        <v>112.3</v>
      </c>
      <c r="C83" s="8">
        <f>ROUND('[1]Übersicht 2022'!C82*'[1]Indexierung 2023 + Budget'!$B$15,1)</f>
        <v>161.9</v>
      </c>
      <c r="D83" s="8">
        <f>ROUND('[1]Übersicht 2022'!D82*'[1]Indexierung 2023 + Budget'!$B$15,1)</f>
        <v>207.2</v>
      </c>
      <c r="E83" s="8">
        <f>ROUND('[1]Übersicht 2022'!E82*'[1]Indexierung 2023 + Budget'!$B$15,1)</f>
        <v>106.4</v>
      </c>
      <c r="F83" s="9">
        <f>ROUND('[1]Übersicht 2022'!F82*'[1]Indexierung 2023 + Budget'!$B$15,1)</f>
        <v>53.7</v>
      </c>
      <c r="G83" s="9">
        <f>ROUND('[1]Übersicht 2022'!G82*'[1]Indexierung 2023 + Budget'!$B$15,1)</f>
        <v>129.3</v>
      </c>
      <c r="H83" s="8">
        <f>ROUND('[1]Übersicht 2022'!H82*'[1]Indexierung 2023 + Budget'!$B$15,1)</f>
        <v>215.9</v>
      </c>
      <c r="I83" s="9">
        <f>ROUND('[1]Übersicht 2022'!I82*'[1]Indexierung 2023 + Budget'!$B$15,1)</f>
        <v>140.8</v>
      </c>
    </row>
    <row r="84" spans="2:8" ht="15.75" thickBot="1">
      <c r="B84" s="5" t="s">
        <v>33</v>
      </c>
      <c r="C84" s="5" t="s">
        <v>34</v>
      </c>
      <c r="D84" s="5" t="s">
        <v>35</v>
      </c>
      <c r="E84" s="5" t="s">
        <v>36</v>
      </c>
      <c r="F84" s="23"/>
      <c r="H84" s="5" t="s">
        <v>38</v>
      </c>
    </row>
    <row r="85" spans="2:8" ht="16.5" thickBot="1">
      <c r="B85" s="25">
        <f>ROUND(B83*1.3,1)</f>
        <v>146</v>
      </c>
      <c r="C85" s="25">
        <f>ROUND(C83*1.3,1)</f>
        <v>210.5</v>
      </c>
      <c r="D85" s="25">
        <f>ROUND(D83*1.3,1)</f>
        <v>269.4</v>
      </c>
      <c r="E85" s="25">
        <f>ROUND(E83*1.3,1)</f>
        <v>138.3</v>
      </c>
      <c r="G85" s="26"/>
      <c r="H85" s="25">
        <f>ROUND(H83*1.3,1)</f>
        <v>280.7</v>
      </c>
    </row>
    <row r="86" spans="1:9" ht="15">
      <c r="A86" s="40"/>
      <c r="B86" s="40"/>
      <c r="C86" s="40"/>
      <c r="D86" s="40"/>
      <c r="E86" s="40"/>
      <c r="F86" s="40"/>
      <c r="G86" s="40"/>
      <c r="H86" s="40"/>
      <c r="I86" s="40"/>
    </row>
    <row r="87" spans="3:11" ht="15">
      <c r="C87" s="27"/>
      <c r="D87" s="27"/>
      <c r="E87" s="27"/>
      <c r="F87" s="27"/>
      <c r="K87" s="20"/>
    </row>
    <row r="88" spans="1:16" ht="21">
      <c r="A88" s="74" t="s">
        <v>43</v>
      </c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</row>
    <row r="89" spans="1:5" ht="21">
      <c r="A89" s="2"/>
      <c r="B89" s="2"/>
      <c r="C89" s="2"/>
      <c r="D89" s="2"/>
      <c r="E89" s="2"/>
    </row>
    <row r="90" spans="1:10" ht="18.75">
      <c r="A90" s="4" t="s">
        <v>18</v>
      </c>
      <c r="E90" s="17"/>
      <c r="F90" s="17"/>
      <c r="G90" s="17"/>
      <c r="H90" s="17"/>
      <c r="I90" s="38"/>
      <c r="J90" s="17"/>
    </row>
    <row r="91" ht="15.75" thickBot="1"/>
    <row r="92" spans="1:4" ht="15.75" thickBot="1">
      <c r="A92" s="5" t="s">
        <v>22</v>
      </c>
      <c r="B92" s="5" t="s">
        <v>25</v>
      </c>
      <c r="C92" s="5" t="s">
        <v>26</v>
      </c>
      <c r="D92" s="5" t="s">
        <v>30</v>
      </c>
    </row>
    <row r="93" spans="1:4" ht="15.75" thickBot="1">
      <c r="A93" s="8">
        <f>ROUND('[1]Übersicht 2022'!A92*'[1]Indexierung 2023 + Budget'!$B$15,1)</f>
        <v>111.2</v>
      </c>
      <c r="B93" s="8">
        <f>ROUND('[1]Übersicht 2022'!B92*'[1]Indexierung 2023 + Budget'!$B$15,1)</f>
        <v>105.5</v>
      </c>
      <c r="C93" s="9">
        <f>ROUND('[1]Übersicht 2022'!C92*'[1]Indexierung 2023 + Budget'!$B$15,1)</f>
        <v>53.3</v>
      </c>
      <c r="D93" s="8">
        <f>ROUND('[1]Übersicht 2022'!D92*'[1]Indexierung 2023 + Budget'!$B$15,1)</f>
        <v>214.4</v>
      </c>
    </row>
    <row r="94" spans="1:4" ht="15.75" thickBot="1">
      <c r="A94" s="5" t="s">
        <v>33</v>
      </c>
      <c r="B94" s="5" t="s">
        <v>36</v>
      </c>
      <c r="C94" s="23"/>
      <c r="D94" s="5" t="s">
        <v>38</v>
      </c>
    </row>
    <row r="95" spans="1:5" ht="16.5" thickBot="1">
      <c r="A95" s="25">
        <f>ROUND(A93*1.3,1)</f>
        <v>144.6</v>
      </c>
      <c r="B95" s="25">
        <f>ROUND(B93*1.3,1)</f>
        <v>137.2</v>
      </c>
      <c r="C95" s="18"/>
      <c r="D95" s="25">
        <f>ROUND(D93*1.3,1)</f>
        <v>278.7</v>
      </c>
      <c r="E95" s="26"/>
    </row>
    <row r="96" spans="1:9" ht="15">
      <c r="A96" s="40"/>
      <c r="B96" s="40"/>
      <c r="C96" s="40"/>
      <c r="D96" s="40"/>
      <c r="E96" s="40"/>
      <c r="F96" s="40"/>
      <c r="G96" s="40"/>
      <c r="H96" s="40"/>
      <c r="I96" s="40"/>
    </row>
    <row r="97" spans="3:9" ht="15">
      <c r="C97" s="27"/>
      <c r="D97" s="27"/>
      <c r="E97" s="27"/>
      <c r="F97" s="27"/>
      <c r="I97" s="20"/>
    </row>
    <row r="98" spans="1:16" ht="21">
      <c r="A98" s="74" t="s">
        <v>44</v>
      </c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</row>
    <row r="99" spans="1:5" ht="21">
      <c r="A99" s="2"/>
      <c r="B99" s="2"/>
      <c r="C99" s="2"/>
      <c r="D99" s="2"/>
      <c r="E99" s="2"/>
    </row>
    <row r="100" spans="1:5" ht="21">
      <c r="A100" s="4" t="s">
        <v>1</v>
      </c>
      <c r="B100" s="2"/>
      <c r="C100" s="2"/>
      <c r="D100" s="2"/>
      <c r="E100" s="2"/>
    </row>
    <row r="101" spans="12:13" ht="15.75" thickBot="1">
      <c r="L101" s="1" t="s">
        <v>2</v>
      </c>
      <c r="M101" s="1" t="s">
        <v>3</v>
      </c>
    </row>
    <row r="102" spans="1:16" ht="15.75" thickBot="1">
      <c r="A102" s="5" t="s">
        <v>4</v>
      </c>
      <c r="B102" s="6" t="s">
        <v>5</v>
      </c>
      <c r="C102" s="5" t="s">
        <v>6</v>
      </c>
      <c r="D102" s="6" t="s">
        <v>7</v>
      </c>
      <c r="E102" s="5" t="s">
        <v>8</v>
      </c>
      <c r="F102" s="7" t="s">
        <v>9</v>
      </c>
      <c r="G102" s="5" t="s">
        <v>10</v>
      </c>
      <c r="H102" s="5" t="s">
        <v>11</v>
      </c>
      <c r="I102" s="5" t="s">
        <v>12</v>
      </c>
      <c r="J102" s="6" t="s">
        <v>13</v>
      </c>
      <c r="K102" s="5" t="s">
        <v>14</v>
      </c>
      <c r="L102" s="5" t="s">
        <v>15</v>
      </c>
      <c r="M102" s="5" t="s">
        <v>15</v>
      </c>
      <c r="N102" s="6" t="s">
        <v>110</v>
      </c>
      <c r="O102" s="5" t="s">
        <v>16</v>
      </c>
      <c r="P102" s="5" t="s">
        <v>17</v>
      </c>
    </row>
    <row r="103" spans="1:16" ht="15.75" customHeight="1" thickBot="1">
      <c r="A103" s="8">
        <f>ROUND('[1]Übersicht 2022'!A102*'[1]Indexierung 2023 + Budget'!$B$15,1)</f>
        <v>59.5</v>
      </c>
      <c r="B103" s="8">
        <f>ROUND('[1]Übersicht 2022'!B102*'[1]Indexierung 2023 + Budget'!$B$15,1)</f>
        <v>74</v>
      </c>
      <c r="C103" s="8">
        <f>ROUND('[1]Übersicht 2022'!C102*'[1]Indexierung 2023 + Budget'!$B$15,1)</f>
        <v>40.1</v>
      </c>
      <c r="D103" s="8">
        <f>ROUND('[1]Übersicht 2022'!D102*'[1]Indexierung 2023 + Budget'!$B$15,1)</f>
        <v>53.6</v>
      </c>
      <c r="E103" s="8">
        <f>ROUND('[1]Übersicht 2022'!E102*'[1]Indexierung 2023 + Budget'!$B$15,1)</f>
        <v>121</v>
      </c>
      <c r="F103" s="8">
        <f>ROUND('[1]Übersicht 2022'!F102*'[1]Indexierung 2023 + Budget'!$B$15,1)</f>
        <v>81.9</v>
      </c>
      <c r="G103" s="9">
        <f>ROUND('[1]Übersicht 2022'!G102*'[1]Indexierung 2023 + Budget'!$B$15,1)</f>
        <v>108</v>
      </c>
      <c r="H103" s="9">
        <f>ROUND('[1]Übersicht 2022'!H102*'[1]Indexierung 2023 + Budget'!$B$15,1)</f>
        <v>72</v>
      </c>
      <c r="I103" s="8">
        <f>ROUND('[1]Übersicht 2022'!I102*'[1]Indexierung 2023 + Budget'!$B$15,1)</f>
        <v>89.6</v>
      </c>
      <c r="J103" s="8">
        <f>ROUND('[1]Übersicht 2022'!J102*'[1]Indexierung 2023 + Budget'!$B$15,1)</f>
        <v>87.7</v>
      </c>
      <c r="K103" s="8">
        <f>ROUND('[1]Übersicht 2022'!K102*'[1]Indexierung 2023 + Budget'!$B$15,1)</f>
        <v>88.9</v>
      </c>
      <c r="L103" s="8">
        <f>ROUND('[1]Übersicht 2022'!L102*'[1]Indexierung 2023 + Budget'!$B$15,1)</f>
        <v>70</v>
      </c>
      <c r="M103" s="8">
        <f>ROUND('[1]Übersicht 2022'!M102*'[1]Indexierung 2023 + Budget'!$B$15,1)</f>
        <v>43.3</v>
      </c>
      <c r="N103" s="8">
        <v>59.7</v>
      </c>
      <c r="O103" s="8">
        <v>78.1</v>
      </c>
      <c r="P103" s="8">
        <f>ROUND('[1]Übersicht 2022'!P102*'[1]Indexierung 2023 + Budget'!$B$15,1)</f>
        <v>53.6</v>
      </c>
    </row>
    <row r="104" spans="1:16" s="11" customFormat="1" ht="13.5" customHeight="1" thickBot="1">
      <c r="A104" s="12">
        <f>ROUND('[1]Übersicht 2022'!A103*'[1]Indexierung 2023 + Budget'!$B$11,1)</f>
        <v>7.2</v>
      </c>
      <c r="B104" s="12">
        <f>ROUND('[1]Übersicht 2022'!B103*'[1]Indexierung 2023 + Budget'!$B$11,1)</f>
        <v>8.7</v>
      </c>
      <c r="C104" s="12">
        <f>ROUND('[1]Übersicht 2022'!C103*'[1]Indexierung 2023 + Budget'!$B$11,1)</f>
        <v>6</v>
      </c>
      <c r="D104" s="12">
        <f>ROUND('[1]Übersicht 2022'!D103*'[1]Indexierung 2023 + Budget'!$B$11,1)</f>
        <v>6.5</v>
      </c>
      <c r="E104" s="12">
        <f>ROUND('[1]Übersicht 2022'!E103*'[1]Indexierung 2023 + Budget'!$B$11,1)</f>
        <v>25.5</v>
      </c>
      <c r="F104" s="12">
        <v>11.8</v>
      </c>
      <c r="G104" s="13"/>
      <c r="H104" s="13"/>
      <c r="I104" s="12">
        <f>ROUND('[1]Übersicht 2022'!I103*'[1]Indexierung 2023 + Budget'!$B$11,1)</f>
        <v>13.5</v>
      </c>
      <c r="J104" s="12">
        <f>ROUND('[1]Übersicht 2022'!J103*'[1]Indexierung 2023 + Budget'!$B$11,1)</f>
        <v>13.2</v>
      </c>
      <c r="K104" s="12">
        <f>ROUND('[1]Übersicht 2022'!K103*'[1]Indexierung 2023 + Budget'!$B$11,1)</f>
        <v>13.5</v>
      </c>
      <c r="L104" s="12">
        <f>ROUND('[1]Übersicht 2022'!L103*'[1]Indexierung 2023 + Budget'!$B$11,1)</f>
        <v>9.1</v>
      </c>
      <c r="M104" s="14"/>
      <c r="N104" s="15"/>
      <c r="O104" s="12">
        <v>8.5</v>
      </c>
      <c r="P104" s="12">
        <f>ROUND('[1]Übersicht 2022'!P103*'[1]Indexierung 2023 + Budget'!$B$11,1)</f>
        <v>6.5</v>
      </c>
    </row>
    <row r="105" spans="1:16" s="11" customFormat="1" ht="16.5" thickBot="1">
      <c r="A105" s="16">
        <f aca="true" t="shared" si="3" ref="A105:F105">SUM(A103:A104)</f>
        <v>66.7</v>
      </c>
      <c r="B105" s="16">
        <f t="shared" si="3"/>
        <v>82.7</v>
      </c>
      <c r="C105" s="16">
        <f t="shared" si="3"/>
        <v>46.1</v>
      </c>
      <c r="D105" s="16">
        <f t="shared" si="3"/>
        <v>60.1</v>
      </c>
      <c r="E105" s="16">
        <f t="shared" si="3"/>
        <v>146.5</v>
      </c>
      <c r="F105" s="16">
        <f t="shared" si="3"/>
        <v>93.7</v>
      </c>
      <c r="I105" s="16">
        <f aca="true" t="shared" si="4" ref="I105:P105">SUM(I103:I104)</f>
        <v>103.1</v>
      </c>
      <c r="J105" s="16">
        <f t="shared" si="4"/>
        <v>100.9</v>
      </c>
      <c r="K105" s="16">
        <f t="shared" si="4"/>
        <v>102.4</v>
      </c>
      <c r="L105" s="16">
        <f t="shared" si="4"/>
        <v>79.1</v>
      </c>
      <c r="M105" s="16">
        <f t="shared" si="4"/>
        <v>43.3</v>
      </c>
      <c r="N105" s="16">
        <f t="shared" si="4"/>
        <v>59.7</v>
      </c>
      <c r="O105" s="16">
        <f t="shared" si="4"/>
        <v>86.6</v>
      </c>
      <c r="P105" s="16">
        <f t="shared" si="4"/>
        <v>60.1</v>
      </c>
    </row>
    <row r="106" spans="1:16" s="11" customFormat="1" ht="15.75">
      <c r="A106" s="40">
        <v>0.75</v>
      </c>
      <c r="B106" s="40">
        <v>0.9</v>
      </c>
      <c r="C106" s="40">
        <v>0</v>
      </c>
      <c r="D106" s="40">
        <v>0.3</v>
      </c>
      <c r="E106" s="40">
        <v>0.8</v>
      </c>
      <c r="F106" s="40">
        <v>1</v>
      </c>
      <c r="G106" s="40">
        <v>1</v>
      </c>
      <c r="H106" s="40">
        <v>1</v>
      </c>
      <c r="I106" s="40">
        <v>1</v>
      </c>
      <c r="J106" s="19">
        <f>ROUND(J103+26.7*'[1]Indexierung 2023 + Budget'!B11,1)</f>
        <v>116.5</v>
      </c>
      <c r="K106" s="40">
        <v>1</v>
      </c>
      <c r="L106" s="40">
        <v>1</v>
      </c>
      <c r="M106" s="40"/>
      <c r="N106" s="40">
        <v>1</v>
      </c>
      <c r="O106" s="40">
        <v>0.8</v>
      </c>
      <c r="P106" s="40">
        <v>0.3</v>
      </c>
    </row>
    <row r="107" spans="1:16" s="11" customFormat="1" ht="16.5" thickBot="1">
      <c r="A107" s="40"/>
      <c r="B107" s="40"/>
      <c r="C107" s="40"/>
      <c r="D107" s="40"/>
      <c r="E107" s="40"/>
      <c r="F107" s="40"/>
      <c r="G107" s="40"/>
      <c r="H107" s="40"/>
      <c r="I107" s="40"/>
      <c r="J107" s="21" t="s">
        <v>19</v>
      </c>
      <c r="K107" s="40"/>
      <c r="L107" s="40"/>
      <c r="M107" s="40"/>
      <c r="N107" s="40"/>
      <c r="O107" s="40"/>
      <c r="P107" s="40"/>
    </row>
    <row r="108" spans="1:12" ht="18.75">
      <c r="A108" s="4" t="s">
        <v>18</v>
      </c>
      <c r="J108" s="40">
        <v>0.85</v>
      </c>
      <c r="K108" s="40"/>
      <c r="L108" s="43"/>
    </row>
    <row r="109" ht="15.75" thickBot="1"/>
    <row r="110" spans="1:13" ht="15.75" thickBot="1">
      <c r="A110" s="5" t="s">
        <v>20</v>
      </c>
      <c r="B110" s="5" t="s">
        <v>21</v>
      </c>
      <c r="C110" s="5" t="s">
        <v>22</v>
      </c>
      <c r="D110" s="5" t="s">
        <v>23</v>
      </c>
      <c r="E110" s="5" t="s">
        <v>24</v>
      </c>
      <c r="F110" s="5" t="s">
        <v>25</v>
      </c>
      <c r="G110" s="5" t="s">
        <v>26</v>
      </c>
      <c r="H110" s="5" t="s">
        <v>27</v>
      </c>
      <c r="I110" s="5" t="s">
        <v>28</v>
      </c>
      <c r="J110" s="5" t="s">
        <v>29</v>
      </c>
      <c r="K110" s="5" t="s">
        <v>30</v>
      </c>
      <c r="L110" s="5" t="s">
        <v>31</v>
      </c>
      <c r="M110" s="5" t="s">
        <v>32</v>
      </c>
    </row>
    <row r="111" spans="1:13" ht="15.75" thickBot="1">
      <c r="A111" s="9">
        <f>ROUND('[1]Übersicht 2022'!A109*'[1]Indexierung 2023 + Budget'!$B$15,1)</f>
        <v>309.1</v>
      </c>
      <c r="B111" s="9">
        <f>ROUND('[1]Übersicht 2022'!B109*'[1]Indexierung 2023 + Budget'!$B$15,1)</f>
        <v>134.4</v>
      </c>
      <c r="C111" s="8">
        <f>ROUND('[1]Übersicht 2022'!C109*'[1]Indexierung 2023 + Budget'!$B$15,1)</f>
        <v>110.2</v>
      </c>
      <c r="D111" s="8">
        <f>ROUND('[1]Übersicht 2022'!D109*'[1]Indexierung 2023 + Budget'!$B$15,1)</f>
        <v>160.6</v>
      </c>
      <c r="E111" s="8">
        <f>ROUND('[1]Übersicht 2022'!E109*'[1]Indexierung 2023 + Budget'!$B$15,1)</f>
        <v>205.3</v>
      </c>
      <c r="F111" s="8">
        <f>ROUND('[1]Übersicht 2022'!F109*'[1]Indexierung 2023 + Budget'!$B$15,1)</f>
        <v>104.7</v>
      </c>
      <c r="G111" s="9">
        <f>ROUND('[1]Übersicht 2022'!G109*'[1]Indexierung 2023 + Budget'!$B$15,1)</f>
        <v>52.8</v>
      </c>
      <c r="H111" s="9">
        <f>ROUND('[1]Übersicht 2022'!H109*'[1]Indexierung 2023 + Budget'!$B$15,1)</f>
        <v>128.3</v>
      </c>
      <c r="I111" s="9">
        <f>ROUND('[1]Übersicht 2022'!I109*'[1]Indexierung 2023 + Budget'!$B$15,1)</f>
        <v>78.1</v>
      </c>
      <c r="J111" s="8">
        <f>ROUND('[1]Übersicht 2022'!J109*'[1]Indexierung 2023 + Budget'!$B$15,1)</f>
        <v>155.7</v>
      </c>
      <c r="K111" s="8">
        <f>ROUND('[1]Übersicht 2022'!K109*'[1]Indexierung 2023 + Budget'!$B$15,1)</f>
        <v>212.3</v>
      </c>
      <c r="L111" s="9">
        <f>ROUND('[1]Übersicht 2022'!L109*'[1]Indexierung 2023 + Budget'!$B$15,1)</f>
        <v>139</v>
      </c>
      <c r="M111" s="9">
        <f>ROUND('[1]Übersicht 2022'!M109*'[1]Indexierung 2023 + Budget'!$B$15,1)</f>
        <v>325.6</v>
      </c>
    </row>
    <row r="112" spans="3:11" ht="15.75" thickBot="1">
      <c r="C112" s="5" t="s">
        <v>33</v>
      </c>
      <c r="D112" s="5" t="s">
        <v>34</v>
      </c>
      <c r="E112" s="5" t="s">
        <v>35</v>
      </c>
      <c r="F112" s="5" t="s">
        <v>36</v>
      </c>
      <c r="G112" s="23"/>
      <c r="I112" s="23"/>
      <c r="J112" s="5" t="s">
        <v>37</v>
      </c>
      <c r="K112" s="5" t="s">
        <v>38</v>
      </c>
    </row>
    <row r="113" spans="3:11" ht="16.5" thickBot="1">
      <c r="C113" s="25">
        <f>ROUND(C111*1.3,1)</f>
        <v>143.3</v>
      </c>
      <c r="D113" s="25">
        <f>ROUND(D111*1.3,1)</f>
        <v>208.8</v>
      </c>
      <c r="E113" s="25">
        <f>ROUND(E111*1.3,1)</f>
        <v>266.9</v>
      </c>
      <c r="F113" s="25">
        <f>ROUND(F111*1.3,1)</f>
        <v>136.1</v>
      </c>
      <c r="H113" s="26"/>
      <c r="J113" s="16">
        <f>ROUND(J111*1.3,1)</f>
        <v>202.4</v>
      </c>
      <c r="K113" s="25">
        <f>ROUND(K111*1.3,1)</f>
        <v>276</v>
      </c>
    </row>
    <row r="114" spans="1:13" ht="15">
      <c r="A114" s="40">
        <v>1</v>
      </c>
      <c r="B114" s="40">
        <v>0.75</v>
      </c>
      <c r="C114" s="40">
        <v>0.7</v>
      </c>
      <c r="D114" s="40">
        <v>0.75</v>
      </c>
      <c r="E114" s="40">
        <v>0.75</v>
      </c>
      <c r="F114" s="40">
        <v>0.7</v>
      </c>
      <c r="G114" s="40">
        <v>0.7</v>
      </c>
      <c r="H114" s="40">
        <v>0.75</v>
      </c>
      <c r="I114" s="44">
        <v>1</v>
      </c>
      <c r="J114" s="44">
        <v>1</v>
      </c>
      <c r="K114" s="40">
        <v>0.7</v>
      </c>
      <c r="L114" s="40">
        <v>0.75</v>
      </c>
      <c r="M114" s="40">
        <v>0.9</v>
      </c>
    </row>
    <row r="115" ht="15">
      <c r="I115" s="30"/>
    </row>
    <row r="116" ht="15">
      <c r="I116" s="30"/>
    </row>
    <row r="120" ht="15">
      <c r="J120" s="22"/>
    </row>
  </sheetData>
  <sheetProtection password="DF11" sheet="1" objects="1" scenarios="1"/>
  <mergeCells count="7">
    <mergeCell ref="A98:P98"/>
    <mergeCell ref="A1:P1"/>
    <mergeCell ref="A18:P18"/>
    <mergeCell ref="A36:P36"/>
    <mergeCell ref="A54:P54"/>
    <mergeCell ref="A71:P71"/>
    <mergeCell ref="A88:P88"/>
  </mergeCells>
  <printOptions/>
  <pageMargins left="0.7086614173228347" right="0.1968503937007874" top="0.7874015748031497" bottom="0.7874015748031497" header="0.31496062992125984" footer="0.31496062992125984"/>
  <pageSetup horizontalDpi="600" verticalDpi="600" orientation="portrait" paperSize="8" scale="77" r:id="rId1"/>
  <headerFooter>
    <oddHeader>&amp;C&amp;"Arial,Fett"&amp;12&amp;A</oddHeader>
    <oddFooter>&amp;C&amp;12&amp;P</oddFooter>
  </headerFooter>
  <rowBreaks count="1" manualBreakCount="1">
    <brk id="8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showGridLines="0" zoomScalePageLayoutView="0" workbookViewId="0" topLeftCell="A1">
      <selection activeCell="J15" sqref="J15"/>
    </sheetView>
  </sheetViews>
  <sheetFormatPr defaultColWidth="11.421875" defaultRowHeight="12.75"/>
  <cols>
    <col min="1" max="1" width="109.140625" style="45" bestFit="1" customWidth="1"/>
    <col min="2" max="2" width="16.00390625" style="45" bestFit="1" customWidth="1"/>
    <col min="3" max="16384" width="11.421875" style="45" customWidth="1"/>
  </cols>
  <sheetData>
    <row r="1" spans="1:7" ht="15" customHeight="1">
      <c r="A1" s="75" t="s">
        <v>45</v>
      </c>
      <c r="B1" s="76"/>
      <c r="C1" s="1"/>
      <c r="D1" s="1"/>
      <c r="E1" s="1"/>
      <c r="F1" s="1"/>
      <c r="G1" s="1"/>
    </row>
    <row r="2" spans="1:7" ht="15" customHeight="1" thickBot="1">
      <c r="A2" s="77"/>
      <c r="B2" s="78"/>
      <c r="C2" s="1"/>
      <c r="D2" s="1"/>
      <c r="E2" s="1"/>
      <c r="F2" s="1"/>
      <c r="G2" s="1"/>
    </row>
    <row r="3" spans="1:7" ht="15.75" thickBot="1">
      <c r="A3" s="1"/>
      <c r="B3" s="1"/>
      <c r="C3" s="1"/>
      <c r="D3" s="1"/>
      <c r="E3" s="1"/>
      <c r="F3" s="1"/>
      <c r="G3" s="1"/>
    </row>
    <row r="4" spans="1:7" ht="16.5" thickBot="1">
      <c r="A4" s="46" t="s">
        <v>46</v>
      </c>
      <c r="B4" s="47" t="s">
        <v>47</v>
      </c>
      <c r="C4" s="1"/>
      <c r="D4" s="1"/>
      <c r="E4" s="48"/>
      <c r="F4" s="1"/>
      <c r="G4" s="48"/>
    </row>
    <row r="5" spans="1:7" ht="15.75">
      <c r="A5" s="49"/>
      <c r="B5" s="50"/>
      <c r="C5" s="1"/>
      <c r="D5" s="1"/>
      <c r="E5" s="48"/>
      <c r="F5" s="1"/>
      <c r="G5" s="48"/>
    </row>
    <row r="6" spans="1:7" ht="15.75">
      <c r="A6" s="51" t="s">
        <v>48</v>
      </c>
      <c r="B6" s="52" t="s">
        <v>49</v>
      </c>
      <c r="C6" s="1"/>
      <c r="D6" s="1"/>
      <c r="E6" s="1"/>
      <c r="F6" s="1"/>
      <c r="G6" s="1"/>
    </row>
    <row r="7" spans="1:7" ht="15.75">
      <c r="A7" s="53"/>
      <c r="B7" s="54"/>
      <c r="C7" s="1"/>
      <c r="D7" s="1"/>
      <c r="E7" s="1"/>
      <c r="F7" s="1"/>
      <c r="G7" s="1"/>
    </row>
    <row r="8" spans="1:7" ht="15.75">
      <c r="A8" s="51" t="s">
        <v>50</v>
      </c>
      <c r="B8" s="52" t="s">
        <v>51</v>
      </c>
      <c r="C8" s="1"/>
      <c r="D8" s="1"/>
      <c r="E8" s="1"/>
      <c r="F8" s="1"/>
      <c r="G8" s="1"/>
    </row>
    <row r="9" spans="1:7" ht="15.75">
      <c r="A9" s="53"/>
      <c r="B9" s="54"/>
      <c r="C9" s="1"/>
      <c r="D9" s="1"/>
      <c r="E9" s="1"/>
      <c r="F9" s="1"/>
      <c r="G9" s="1"/>
    </row>
    <row r="10" spans="1:7" ht="15.75">
      <c r="A10" s="51" t="s">
        <v>52</v>
      </c>
      <c r="B10" s="52" t="s">
        <v>53</v>
      </c>
      <c r="C10" s="11"/>
      <c r="D10" s="11"/>
      <c r="E10" s="11"/>
      <c r="F10" s="11"/>
      <c r="G10" s="11"/>
    </row>
    <row r="11" spans="1:7" ht="15.75">
      <c r="A11" s="53"/>
      <c r="B11" s="54"/>
      <c r="C11" s="11"/>
      <c r="D11" s="11"/>
      <c r="E11" s="11"/>
      <c r="F11" s="11"/>
      <c r="G11" s="11"/>
    </row>
    <row r="12" spans="1:7" ht="16.5" thickBot="1">
      <c r="A12" s="55" t="s">
        <v>54</v>
      </c>
      <c r="B12" s="56" t="s">
        <v>55</v>
      </c>
      <c r="C12" s="11"/>
      <c r="D12" s="11"/>
      <c r="E12" s="11"/>
      <c r="F12" s="11"/>
      <c r="G12" s="11"/>
    </row>
    <row r="13" spans="1:7" ht="16.5" thickBot="1">
      <c r="A13" s="1"/>
      <c r="B13" s="57"/>
      <c r="C13" s="1"/>
      <c r="D13" s="1"/>
      <c r="E13" s="1"/>
      <c r="F13" s="1"/>
      <c r="G13" s="1"/>
    </row>
    <row r="14" spans="1:7" ht="16.5" thickBot="1">
      <c r="A14" s="58" t="s">
        <v>56</v>
      </c>
      <c r="B14" s="59" t="s">
        <v>47</v>
      </c>
      <c r="C14" s="1"/>
      <c r="D14" s="1"/>
      <c r="E14" s="1"/>
      <c r="F14" s="1"/>
      <c r="G14" s="1"/>
    </row>
    <row r="15" spans="1:7" ht="15.75">
      <c r="A15" s="49"/>
      <c r="B15" s="54"/>
      <c r="C15" s="1"/>
      <c r="D15" s="1"/>
      <c r="E15" s="1"/>
      <c r="F15" s="1"/>
      <c r="G15" s="1"/>
    </row>
    <row r="16" spans="1:7" ht="15.75">
      <c r="A16" s="51" t="s">
        <v>57</v>
      </c>
      <c r="B16" s="52" t="s">
        <v>58</v>
      </c>
      <c r="C16" s="1"/>
      <c r="D16" s="1"/>
      <c r="E16" s="1"/>
      <c r="F16" s="1"/>
      <c r="G16" s="1"/>
    </row>
    <row r="17" spans="1:7" ht="15.75">
      <c r="A17" s="53"/>
      <c r="B17" s="54"/>
      <c r="C17" s="1"/>
      <c r="D17" s="1"/>
      <c r="E17" s="1"/>
      <c r="F17" s="1"/>
      <c r="G17" s="1"/>
    </row>
    <row r="18" spans="1:7" ht="16.5" thickBot="1">
      <c r="A18" s="55" t="s">
        <v>59</v>
      </c>
      <c r="B18" s="56" t="s">
        <v>60</v>
      </c>
      <c r="C18" s="1"/>
      <c r="D18" s="1"/>
      <c r="E18" s="1"/>
      <c r="F18" s="1"/>
      <c r="G18" s="1"/>
    </row>
    <row r="19" ht="16.5" thickBot="1">
      <c r="B19" s="57"/>
    </row>
    <row r="20" spans="1:2" ht="16.5" thickBot="1">
      <c r="A20" s="60" t="s">
        <v>61</v>
      </c>
      <c r="B20" s="61" t="s">
        <v>47</v>
      </c>
    </row>
    <row r="21" spans="1:2" ht="15.75">
      <c r="A21" s="62"/>
      <c r="B21" s="54"/>
    </row>
    <row r="22" spans="1:2" ht="15.75">
      <c r="A22" s="51" t="s">
        <v>62</v>
      </c>
      <c r="B22" s="52" t="s">
        <v>63</v>
      </c>
    </row>
    <row r="23" spans="1:2" ht="15.75">
      <c r="A23" s="53"/>
      <c r="B23" s="54"/>
    </row>
    <row r="24" spans="1:2" s="63" customFormat="1" ht="15.75">
      <c r="A24" s="51" t="s">
        <v>64</v>
      </c>
      <c r="B24" s="52" t="s">
        <v>65</v>
      </c>
    </row>
    <row r="25" spans="1:2" ht="15.75">
      <c r="A25" s="53"/>
      <c r="B25" s="54"/>
    </row>
    <row r="26" spans="1:2" ht="15.75">
      <c r="A26" s="51" t="s">
        <v>66</v>
      </c>
      <c r="B26" s="52" t="s">
        <v>67</v>
      </c>
    </row>
    <row r="27" spans="1:2" ht="15.75">
      <c r="A27" s="53"/>
      <c r="B27" s="54"/>
    </row>
    <row r="28" spans="1:2" ht="15.75">
      <c r="A28" s="51" t="s">
        <v>68</v>
      </c>
      <c r="B28" s="52" t="s">
        <v>69</v>
      </c>
    </row>
    <row r="29" spans="1:2" ht="15.75">
      <c r="A29" s="53"/>
      <c r="B29" s="54"/>
    </row>
    <row r="30" spans="1:2" s="63" customFormat="1" ht="15.75">
      <c r="A30" s="51" t="s">
        <v>70</v>
      </c>
      <c r="B30" s="52" t="s">
        <v>71</v>
      </c>
    </row>
    <row r="31" spans="1:2" ht="15.75">
      <c r="A31" s="53"/>
      <c r="B31" s="54"/>
    </row>
    <row r="32" spans="1:2" ht="15.75">
      <c r="A32" s="51" t="s">
        <v>72</v>
      </c>
      <c r="B32" s="52" t="s">
        <v>73</v>
      </c>
    </row>
    <row r="33" spans="1:2" ht="15.75">
      <c r="A33" s="53"/>
      <c r="B33" s="54"/>
    </row>
    <row r="34" spans="1:2" ht="16.5" thickBot="1">
      <c r="A34" s="55" t="s">
        <v>74</v>
      </c>
      <c r="B34" s="56" t="s">
        <v>75</v>
      </c>
    </row>
    <row r="35" ht="13.5" thickBot="1"/>
    <row r="36" spans="1:2" ht="16.5" thickBot="1">
      <c r="A36" s="64" t="s">
        <v>76</v>
      </c>
      <c r="B36" s="65" t="s">
        <v>47</v>
      </c>
    </row>
    <row r="37" spans="1:2" ht="12.75">
      <c r="A37" s="62"/>
      <c r="B37" s="66"/>
    </row>
    <row r="38" spans="1:2" ht="15.75">
      <c r="A38" s="51" t="s">
        <v>77</v>
      </c>
      <c r="B38" s="52" t="s">
        <v>78</v>
      </c>
    </row>
    <row r="39" spans="1:2" ht="12.75">
      <c r="A39" s="67"/>
      <c r="B39" s="66"/>
    </row>
    <row r="40" spans="1:2" ht="15.75">
      <c r="A40" s="51" t="s">
        <v>79</v>
      </c>
      <c r="B40" s="52" t="s">
        <v>80</v>
      </c>
    </row>
    <row r="41" spans="1:2" ht="12.75">
      <c r="A41" s="67"/>
      <c r="B41" s="66"/>
    </row>
    <row r="42" spans="1:2" s="63" customFormat="1" ht="16.5" thickBot="1">
      <c r="A42" s="55" t="s">
        <v>81</v>
      </c>
      <c r="B42" s="56" t="s">
        <v>82</v>
      </c>
    </row>
    <row r="43" ht="13.5" thickBot="1"/>
    <row r="44" spans="1:2" ht="16.5" thickBot="1">
      <c r="A44" s="68" t="s">
        <v>83</v>
      </c>
      <c r="B44" s="69" t="s">
        <v>47</v>
      </c>
    </row>
    <row r="45" spans="1:2" ht="15.75">
      <c r="A45" s="62"/>
      <c r="B45" s="54"/>
    </row>
    <row r="46" spans="1:2" ht="15.75">
      <c r="A46" s="51" t="s">
        <v>84</v>
      </c>
      <c r="B46" s="52" t="s">
        <v>85</v>
      </c>
    </row>
    <row r="47" spans="1:2" ht="15.75">
      <c r="A47" s="67"/>
      <c r="B47" s="54"/>
    </row>
    <row r="48" spans="1:2" ht="15.75">
      <c r="A48" s="51" t="s">
        <v>86</v>
      </c>
      <c r="B48" s="52" t="s">
        <v>87</v>
      </c>
    </row>
    <row r="49" spans="1:2" ht="15.75">
      <c r="A49" s="67"/>
      <c r="B49" s="54"/>
    </row>
    <row r="50" spans="1:2" ht="15.75">
      <c r="A50" s="51" t="s">
        <v>88</v>
      </c>
      <c r="B50" s="52" t="s">
        <v>89</v>
      </c>
    </row>
    <row r="51" spans="1:2" ht="15.75">
      <c r="A51" s="67"/>
      <c r="B51" s="54"/>
    </row>
    <row r="52" spans="1:2" ht="15.75">
      <c r="A52" s="51" t="s">
        <v>88</v>
      </c>
      <c r="B52" s="52" t="s">
        <v>90</v>
      </c>
    </row>
    <row r="53" spans="1:2" ht="15.75">
      <c r="A53" s="67"/>
      <c r="B53" s="54"/>
    </row>
    <row r="54" spans="1:2" ht="15.75">
      <c r="A54" s="51" t="s">
        <v>91</v>
      </c>
      <c r="B54" s="52" t="s">
        <v>92</v>
      </c>
    </row>
    <row r="55" spans="1:2" ht="15.75">
      <c r="A55" s="67"/>
      <c r="B55" s="54"/>
    </row>
    <row r="56" spans="1:2" ht="15.75">
      <c r="A56" s="51" t="s">
        <v>93</v>
      </c>
      <c r="B56" s="52" t="s">
        <v>94</v>
      </c>
    </row>
    <row r="57" spans="1:2" ht="15.75">
      <c r="A57" s="67"/>
      <c r="B57" s="54"/>
    </row>
    <row r="58" spans="1:2" ht="16.5" thickBot="1">
      <c r="A58" s="55" t="s">
        <v>95</v>
      </c>
      <c r="B58" s="56" t="s">
        <v>96</v>
      </c>
    </row>
    <row r="59" ht="16.5" thickBot="1">
      <c r="B59" s="57"/>
    </row>
    <row r="60" spans="1:2" ht="16.5" thickBot="1">
      <c r="A60" s="70" t="s">
        <v>97</v>
      </c>
      <c r="B60" s="71" t="s">
        <v>47</v>
      </c>
    </row>
    <row r="61" spans="1:2" ht="15.75">
      <c r="A61" s="62"/>
      <c r="B61" s="54"/>
    </row>
    <row r="62" spans="1:2" ht="15.75">
      <c r="A62" s="51" t="s">
        <v>98</v>
      </c>
      <c r="B62" s="52" t="s">
        <v>99</v>
      </c>
    </row>
    <row r="63" spans="1:2" ht="15.75">
      <c r="A63" s="67"/>
      <c r="B63" s="54"/>
    </row>
    <row r="64" spans="1:2" ht="15.75">
      <c r="A64" s="51" t="s">
        <v>100</v>
      </c>
      <c r="B64" s="52" t="s">
        <v>101</v>
      </c>
    </row>
    <row r="65" spans="1:2" ht="15.75">
      <c r="A65" s="67"/>
      <c r="B65" s="54"/>
    </row>
    <row r="66" spans="1:2" ht="15.75">
      <c r="A66" s="51" t="s">
        <v>102</v>
      </c>
      <c r="B66" s="52" t="s">
        <v>103</v>
      </c>
    </row>
    <row r="67" spans="1:2" ht="15.75">
      <c r="A67" s="67"/>
      <c r="B67" s="54"/>
    </row>
    <row r="68" spans="1:2" ht="15.75">
      <c r="A68" s="51" t="s">
        <v>104</v>
      </c>
      <c r="B68" s="52" t="s">
        <v>105</v>
      </c>
    </row>
    <row r="69" spans="1:2" ht="15.75">
      <c r="A69" s="67"/>
      <c r="B69" s="54"/>
    </row>
    <row r="70" spans="1:2" ht="16.5" thickBot="1">
      <c r="A70" s="55" t="s">
        <v>106</v>
      </c>
      <c r="B70" s="56" t="s">
        <v>107</v>
      </c>
    </row>
    <row r="72" ht="15.75">
      <c r="B72" s="57"/>
    </row>
    <row r="73" ht="15.75">
      <c r="A73" s="72" t="s">
        <v>108</v>
      </c>
    </row>
    <row r="74" ht="15">
      <c r="A74" s="73" t="s">
        <v>109</v>
      </c>
    </row>
  </sheetData>
  <sheetProtection password="DF11" sheet="1" objects="1" scenarios="1"/>
  <mergeCells count="1">
    <mergeCell ref="A1:B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5" r:id="rId1"/>
  <headerFooter>
    <oddHeader>&amp;C&amp;A</oddHeader>
    <oddFooter>&amp;C&amp;P</oddFooter>
  </headerFooter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Tirol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ThomasJenewein</dc:creator>
  <cp:keywords/>
  <dc:description/>
  <cp:lastModifiedBy>ZAGRAJSEK Lucas</cp:lastModifiedBy>
  <cp:lastPrinted>2023-10-02T11:32:51Z</cp:lastPrinted>
  <dcterms:created xsi:type="dcterms:W3CDTF">2007-09-07T07:20:18Z</dcterms:created>
  <dcterms:modified xsi:type="dcterms:W3CDTF">2023-10-16T08:27:53Z</dcterms:modified>
  <cp:category/>
  <cp:version/>
  <cp:contentType/>
  <cp:contentStatus/>
</cp:coreProperties>
</file>