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LLE\Homepage FB-Corona Entschädigungen\Stand 17.01.2022\"/>
    </mc:Choice>
  </mc:AlternateContent>
  <bookViews>
    <workbookView xWindow="0" yWindow="0" windowWidth="28800" windowHeight="11055"/>
  </bookViews>
  <sheets>
    <sheet name="Plausibilisierung übr. Bezirke" sheetId="5" r:id="rId1"/>
    <sheet name="Plausibilisierung Landeck" sheetId="6" r:id="rId2"/>
    <sheet name="Aliquotierung sonstige Bezirke" sheetId="11" r:id="rId3"/>
    <sheet name="Aliquotierung Landeck" sheetId="9" r:id="rId4"/>
  </sheets>
  <definedNames>
    <definedName name="_xlnm.Print_Area" localSheetId="1">'Plausibilisierung Landeck'!$A$5:$L$55</definedName>
    <definedName name="_xlnm.Print_Area" localSheetId="0">'Plausibilisierung übr. Bezirke'!$A$5:$M$55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1" l="1"/>
  <c r="D24" i="11" s="1"/>
  <c r="D26" i="11" s="1"/>
  <c r="D28" i="11" s="1"/>
  <c r="D31" i="11" s="1"/>
  <c r="F20" i="9"/>
  <c r="F24" i="9" s="1"/>
  <c r="F26" i="9" s="1"/>
  <c r="E24" i="11" l="1"/>
  <c r="E26" i="11" s="1"/>
  <c r="D24" i="9"/>
  <c r="D26" i="9" s="1"/>
  <c r="D28" i="9" s="1"/>
  <c r="E24" i="9"/>
  <c r="E26" i="9" s="1"/>
  <c r="E29" i="9" s="1"/>
  <c r="E51" i="5"/>
  <c r="E51" i="6"/>
  <c r="J35" i="6"/>
  <c r="I35" i="6"/>
  <c r="I39" i="6" s="1"/>
  <c r="E35" i="6"/>
  <c r="K35" i="6" s="1"/>
  <c r="K34" i="6"/>
  <c r="J34" i="6"/>
  <c r="F34" i="6"/>
  <c r="K33" i="6"/>
  <c r="J33" i="6"/>
  <c r="F33" i="6"/>
  <c r="K32" i="6"/>
  <c r="J32" i="6"/>
  <c r="F32" i="6"/>
  <c r="F35" i="6" s="1"/>
  <c r="K29" i="6"/>
  <c r="I19" i="6"/>
  <c r="E19" i="6"/>
  <c r="K19" i="6" s="1"/>
  <c r="L19" i="6" s="1"/>
  <c r="K18" i="6"/>
  <c r="K17" i="6"/>
  <c r="J17" i="6"/>
  <c r="K16" i="6"/>
  <c r="H12" i="6"/>
  <c r="G12" i="6"/>
  <c r="D12" i="6"/>
  <c r="C12" i="6"/>
  <c r="I10" i="6"/>
  <c r="J18" i="6" s="1"/>
  <c r="E10" i="6"/>
  <c r="E23" i="6" s="1"/>
  <c r="F23" i="6" s="1"/>
  <c r="I9" i="6"/>
  <c r="K9" i="6" s="1"/>
  <c r="L9" i="6" s="1"/>
  <c r="E9" i="6"/>
  <c r="I35" i="5"/>
  <c r="I39" i="5" s="1"/>
  <c r="E35" i="5"/>
  <c r="E39" i="5" s="1"/>
  <c r="K34" i="5"/>
  <c r="J34" i="5"/>
  <c r="F34" i="5"/>
  <c r="K33" i="5"/>
  <c r="J33" i="5"/>
  <c r="F33" i="5"/>
  <c r="K32" i="5"/>
  <c r="J32" i="5"/>
  <c r="J35" i="5" s="1"/>
  <c r="F32" i="5"/>
  <c r="F35" i="5" s="1"/>
  <c r="K29" i="5"/>
  <c r="I19" i="5"/>
  <c r="E19" i="5"/>
  <c r="K18" i="5"/>
  <c r="K17" i="5"/>
  <c r="K16" i="5"/>
  <c r="H12" i="5"/>
  <c r="G12" i="5"/>
  <c r="D12" i="5"/>
  <c r="C12" i="5"/>
  <c r="I10" i="5"/>
  <c r="J18" i="5" s="1"/>
  <c r="E10" i="5"/>
  <c r="E23" i="5" s="1"/>
  <c r="I9" i="5"/>
  <c r="E9" i="5"/>
  <c r="D31" i="9" l="1"/>
  <c r="D34" i="9" s="1"/>
  <c r="E42" i="6"/>
  <c r="I12" i="6"/>
  <c r="K12" i="6" s="1"/>
  <c r="L12" i="6" s="1"/>
  <c r="I23" i="6"/>
  <c r="K10" i="6"/>
  <c r="L10" i="6" s="1"/>
  <c r="E12" i="6"/>
  <c r="F18" i="6"/>
  <c r="E39" i="6"/>
  <c r="K39" i="6" s="1"/>
  <c r="F16" i="6"/>
  <c r="F19" i="6" s="1"/>
  <c r="J16" i="6"/>
  <c r="J19" i="6" s="1"/>
  <c r="F17" i="6"/>
  <c r="F23" i="5"/>
  <c r="I23" i="5"/>
  <c r="K9" i="5"/>
  <c r="L9" i="5" s="1"/>
  <c r="K19" i="5"/>
  <c r="L19" i="5" s="1"/>
  <c r="J17" i="5"/>
  <c r="E42" i="5"/>
  <c r="K39" i="5"/>
  <c r="F16" i="5"/>
  <c r="F19" i="5" s="1"/>
  <c r="K35" i="5"/>
  <c r="K10" i="5"/>
  <c r="L10" i="5" s="1"/>
  <c r="E12" i="5"/>
  <c r="F18" i="5"/>
  <c r="I12" i="5"/>
  <c r="J16" i="5"/>
  <c r="J19" i="5" s="1"/>
  <c r="F17" i="5"/>
  <c r="K23" i="6" l="1"/>
  <c r="D26" i="6"/>
  <c r="H26" i="6" s="1"/>
  <c r="F41" i="6" s="1"/>
  <c r="E41" i="6" s="1"/>
  <c r="E43" i="6" s="1"/>
  <c r="E50" i="6" s="1"/>
  <c r="E53" i="6" s="1"/>
  <c r="L23" i="6"/>
  <c r="J23" i="6"/>
  <c r="K23" i="5"/>
  <c r="J23" i="5"/>
  <c r="D26" i="5"/>
  <c r="H26" i="5" s="1"/>
  <c r="F41" i="5" s="1"/>
  <c r="E41" i="5" s="1"/>
  <c r="E43" i="5" s="1"/>
  <c r="L23" i="5"/>
  <c r="K12" i="5"/>
  <c r="L12" i="5" s="1"/>
  <c r="E50" i="5" l="1"/>
  <c r="E53" i="5" s="1"/>
</calcChain>
</file>

<file path=xl/sharedStrings.xml><?xml version="1.0" encoding="utf-8"?>
<sst xmlns="http://schemas.openxmlformats.org/spreadsheetml/2006/main" count="154" uniqueCount="74">
  <si>
    <t>Jän 19</t>
  </si>
  <si>
    <t>Jän 20</t>
  </si>
  <si>
    <t>Durchschnittspreis netto</t>
  </si>
  <si>
    <t>Jän+Feb 19</t>
  </si>
  <si>
    <t>Jän+Feb 20</t>
  </si>
  <si>
    <t>Wareneinkauf</t>
  </si>
  <si>
    <t>Personalaufwand</t>
  </si>
  <si>
    <t>gesamt</t>
  </si>
  <si>
    <t>Übriger Aufwand</t>
  </si>
  <si>
    <t>EBITDA</t>
  </si>
  <si>
    <t>Betriebsausgaben (soweit mit Beherbergung im Zusammenhang)</t>
  </si>
  <si>
    <t>Beherbergungserlöse</t>
  </si>
  <si>
    <t>(samt Getränkekonsumation)</t>
  </si>
  <si>
    <t xml:space="preserve">Steigerung/Ersparnis </t>
  </si>
  <si>
    <t>in €</t>
  </si>
  <si>
    <t>in %</t>
  </si>
  <si>
    <t>Nächtigungen (lt. TVB)</t>
  </si>
  <si>
    <t>%</t>
  </si>
  <si>
    <t>*)</t>
  </si>
  <si>
    <t>*) Ermittlung des Fortschreibungsquotienten:</t>
  </si>
  <si>
    <t>Steigerung EBITDA von 2019 auf 2020:</t>
  </si>
  <si>
    <t>März 2019</t>
  </si>
  <si>
    <t>März 2020</t>
  </si>
  <si>
    <t>Beherbergungserlöse (samt Getränkekonsumation)</t>
  </si>
  <si>
    <t>Ist-Einkommen</t>
  </si>
  <si>
    <t>Zieleinkommen (hochgerechnet mittels Fortschr.Quotient)</t>
  </si>
  <si>
    <t>Vorläufiger Verdienstentgang</t>
  </si>
  <si>
    <t>zuzüglich Steuerberatungskosten</t>
  </si>
  <si>
    <t>Vergütungsbetrag gem. § 32 EpidemieG 1950</t>
  </si>
  <si>
    <t>davon 9/15 **)</t>
  </si>
  <si>
    <t>Text</t>
  </si>
  <si>
    <t>Bitte nur gelb markierte Felder ausfüllen</t>
  </si>
  <si>
    <t>Sonstige Erträge</t>
  </si>
  <si>
    <t>Abzug von Zuwendungen lt. Pkt 7b der Ausfüllhilfe:</t>
  </si>
  <si>
    <t>abzüglich</t>
  </si>
  <si>
    <t xml:space="preserve">abzüglich </t>
  </si>
  <si>
    <t>**) alle anderen Bezirke 9/15</t>
  </si>
  <si>
    <t>**) Bezirk Landeck 13/19</t>
  </si>
  <si>
    <t>davon 13/19 **)</t>
  </si>
  <si>
    <t>Antragsteller:</t>
  </si>
  <si>
    <t>Geschäftszahl:</t>
  </si>
  <si>
    <t>Aliquotierung</t>
  </si>
  <si>
    <t>Bezirk Landeck</t>
  </si>
  <si>
    <t xml:space="preserve">von </t>
  </si>
  <si>
    <t>bis</t>
  </si>
  <si>
    <t>Tage</t>
  </si>
  <si>
    <t>Betriebsschließung:</t>
  </si>
  <si>
    <t>davon vergütungsfähig Beherbergung</t>
  </si>
  <si>
    <t>davon vergütungsfähig Gastronomie</t>
  </si>
  <si>
    <t>vorläufiger Verdienstentgag (lt. Tool) für den Monat März</t>
  </si>
  <si>
    <t>minus Zuwendungen ganzes Unternehmen (anteilig für Monat März)</t>
  </si>
  <si>
    <t>Zwischensumme</t>
  </si>
  <si>
    <t>davon Teilbetrieb</t>
  </si>
  <si>
    <t>Beherbergung</t>
  </si>
  <si>
    <t>Gastronomie:</t>
  </si>
  <si>
    <t>Sonstige</t>
  </si>
  <si>
    <t>Prozentuell</t>
  </si>
  <si>
    <t>Absolut:</t>
  </si>
  <si>
    <t>minus Zuwendungen Teilbetrieb direkt zurechenbar</t>
  </si>
  <si>
    <t>Aliquotierung Beherbergung gem. Verbesserungsschreiben</t>
  </si>
  <si>
    <t xml:space="preserve">Aliquotierung Gastronomie gem. Verbesserungsschreiben </t>
  </si>
  <si>
    <t>Aliquoter Vergütungsbetrag</t>
  </si>
  <si>
    <t>zzgl. Steuerberatungskosten zur Gänze bis max. EUR 1.000,-</t>
  </si>
  <si>
    <t>Entschädigungsanspruch iSd § 32 EpG:</t>
  </si>
  <si>
    <t>Plausibilisierung Fortschreibungsquotient (anzuwenden für alle Bezirke mit Ausnahme von Bezirk Landeck)</t>
  </si>
  <si>
    <t>Plausibilisierung Fortschreibungsquotient (anzuwenden für Bezirk Landeck)</t>
  </si>
  <si>
    <t>Aliquotierung Beherbergung gem Verbesserungsschreiben</t>
  </si>
  <si>
    <t>sonstige Bezirke</t>
  </si>
  <si>
    <t>abzüglich Versicherungsentschädigung (Anteil März)</t>
  </si>
  <si>
    <t>abzüglich Härtefallfonds (Anteil März)</t>
  </si>
  <si>
    <t>abzüglich Fixkostenzuschuß (Anteil März)</t>
  </si>
  <si>
    <t>Weitere Erläuterungen:</t>
  </si>
  <si>
    <t>x 59 Tage (2019) : 60 Tage (2020) =</t>
  </si>
  <si>
    <t>Wareneinsatz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</si>
</sst>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"/>
  </numFmts>
  <fonts count="1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2" xfId="0" applyBorder="1"/>
    <xf numFmtId="17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3" xfId="0" applyBorder="1"/>
    <xf numFmtId="4" fontId="0" fillId="0" borderId="9" xfId="0" applyNumberFormat="1" applyBorder="1"/>
    <xf numFmtId="4" fontId="0" fillId="0" borderId="10" xfId="0" applyNumberFormat="1" applyBorder="1"/>
    <xf numFmtId="0" fontId="3" fillId="0" borderId="0" xfId="0" applyFont="1"/>
    <xf numFmtId="17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4" fontId="3" fillId="0" borderId="10" xfId="0" applyNumberFormat="1" applyFont="1" applyBorder="1"/>
    <xf numFmtId="17" fontId="0" fillId="0" borderId="6" xfId="0" applyNumberFormat="1" applyBorder="1" applyAlignment="1">
      <alignment horizontal="center"/>
    </xf>
    <xf numFmtId="4" fontId="0" fillId="0" borderId="2" xfId="0" applyNumberFormat="1" applyBorder="1"/>
    <xf numFmtId="0" fontId="3" fillId="0" borderId="9" xfId="0" applyFont="1" applyBorder="1"/>
    <xf numFmtId="10" fontId="3" fillId="0" borderId="9" xfId="0" applyNumberFormat="1" applyFont="1" applyBorder="1"/>
    <xf numFmtId="10" fontId="3" fillId="0" borderId="0" xfId="1" applyNumberFormat="1" applyFont="1"/>
    <xf numFmtId="9" fontId="3" fillId="0" borderId="0" xfId="1" applyFont="1"/>
    <xf numFmtId="0" fontId="4" fillId="0" borderId="0" xfId="0" applyFont="1"/>
    <xf numFmtId="10" fontId="6" fillId="0" borderId="1" xfId="1" applyNumberFormat="1" applyFont="1" applyBorder="1" applyAlignment="1">
      <alignment horizontal="center"/>
    </xf>
    <xf numFmtId="10" fontId="6" fillId="0" borderId="9" xfId="1" applyNumberFormat="1" applyFont="1" applyBorder="1"/>
    <xf numFmtId="10" fontId="6" fillId="0" borderId="10" xfId="1" applyNumberFormat="1" applyFont="1" applyBorder="1"/>
    <xf numFmtId="10" fontId="6" fillId="0" borderId="0" xfId="1" applyNumberFormat="1" applyFont="1"/>
    <xf numFmtId="10" fontId="0" fillId="0" borderId="0" xfId="0" applyNumberFormat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10" fontId="3" fillId="2" borderId="7" xfId="0" applyNumberFormat="1" applyFont="1" applyFill="1" applyBorder="1" applyAlignment="1">
      <alignment horizontal="center"/>
    </xf>
    <xf numFmtId="10" fontId="0" fillId="2" borderId="3" xfId="0" applyNumberFormat="1" applyFill="1" applyBorder="1"/>
    <xf numFmtId="4" fontId="3" fillId="2" borderId="9" xfId="0" applyNumberFormat="1" applyFont="1" applyFill="1" applyBorder="1"/>
    <xf numFmtId="10" fontId="3" fillId="2" borderId="3" xfId="0" applyNumberFormat="1" applyFont="1" applyFill="1" applyBorder="1"/>
    <xf numFmtId="10" fontId="3" fillId="2" borderId="9" xfId="1" applyNumberFormat="1" applyFont="1" applyFill="1" applyBorder="1"/>
    <xf numFmtId="4" fontId="0" fillId="2" borderId="10" xfId="0" applyNumberFormat="1" applyFill="1" applyBorder="1"/>
    <xf numFmtId="0" fontId="0" fillId="2" borderId="9" xfId="0" applyFill="1" applyBorder="1"/>
    <xf numFmtId="0" fontId="3" fillId="2" borderId="9" xfId="0" applyFont="1" applyFill="1" applyBorder="1"/>
    <xf numFmtId="4" fontId="0" fillId="2" borderId="9" xfId="0" applyNumberFormat="1" applyFill="1" applyBorder="1"/>
    <xf numFmtId="3" fontId="0" fillId="0" borderId="6" xfId="0" applyNumberFormat="1" applyBorder="1"/>
    <xf numFmtId="3" fontId="0" fillId="0" borderId="7" xfId="0" applyNumberFormat="1" applyBorder="1"/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0" fontId="7" fillId="2" borderId="1" xfId="0" applyNumberFormat="1" applyFont="1" applyFill="1" applyBorder="1"/>
    <xf numFmtId="10" fontId="7" fillId="2" borderId="10" xfId="0" applyNumberFormat="1" applyFont="1" applyFill="1" applyBorder="1"/>
    <xf numFmtId="164" fontId="0" fillId="0" borderId="0" xfId="0" applyNumberFormat="1"/>
    <xf numFmtId="10" fontId="6" fillId="0" borderId="0" xfId="1" applyNumberFormat="1" applyFont="1" applyBorder="1"/>
    <xf numFmtId="10" fontId="0" fillId="0" borderId="0" xfId="0" applyNumberFormat="1" applyBorder="1"/>
    <xf numFmtId="10" fontId="6" fillId="0" borderId="0" xfId="1" applyNumberFormat="1" applyFont="1" applyFill="1" applyBorder="1"/>
    <xf numFmtId="0" fontId="0" fillId="0" borderId="2" xfId="0" applyFill="1" applyBorder="1"/>
    <xf numFmtId="10" fontId="6" fillId="0" borderId="9" xfId="1" applyNumberFormat="1" applyFont="1" applyFill="1" applyBorder="1"/>
    <xf numFmtId="4" fontId="0" fillId="0" borderId="2" xfId="0" applyNumberFormat="1" applyFill="1" applyBorder="1"/>
    <xf numFmtId="10" fontId="3" fillId="0" borderId="3" xfId="0" applyNumberFormat="1" applyFont="1" applyFill="1" applyBorder="1"/>
    <xf numFmtId="0" fontId="3" fillId="0" borderId="0" xfId="0" applyFont="1" applyFill="1"/>
    <xf numFmtId="9" fontId="3" fillId="0" borderId="0" xfId="1" applyFont="1" applyFill="1"/>
    <xf numFmtId="10" fontId="3" fillId="0" borderId="9" xfId="0" applyNumberFormat="1" applyFont="1" applyFill="1" applyBorder="1"/>
    <xf numFmtId="0" fontId="0" fillId="0" borderId="0" xfId="0" applyFill="1"/>
    <xf numFmtId="4" fontId="0" fillId="0" borderId="9" xfId="0" applyNumberFormat="1" applyFill="1" applyBorder="1"/>
    <xf numFmtId="4" fontId="0" fillId="0" borderId="0" xfId="0" applyNumberFormat="1" applyFill="1"/>
    <xf numFmtId="10" fontId="0" fillId="0" borderId="3" xfId="0" applyNumberFormat="1" applyFill="1" applyBorder="1"/>
    <xf numFmtId="10" fontId="6" fillId="0" borderId="10" xfId="1" applyNumberFormat="1" applyFont="1" applyFill="1" applyBorder="1"/>
    <xf numFmtId="0" fontId="0" fillId="0" borderId="9" xfId="0" applyFill="1" applyBorder="1"/>
    <xf numFmtId="10" fontId="6" fillId="0" borderId="2" xfId="1" applyNumberFormat="1" applyFont="1" applyFill="1" applyBorder="1"/>
    <xf numFmtId="10" fontId="0" fillId="0" borderId="2" xfId="0" applyNumberFormat="1" applyFill="1" applyBorder="1"/>
    <xf numFmtId="164" fontId="0" fillId="0" borderId="2" xfId="0" applyNumberFormat="1" applyFill="1" applyBorder="1"/>
    <xf numFmtId="10" fontId="6" fillId="0" borderId="2" xfId="1" applyNumberFormat="1" applyFont="1" applyBorder="1"/>
    <xf numFmtId="4" fontId="0" fillId="2" borderId="2" xfId="0" applyNumberFormat="1" applyFill="1" applyBorder="1"/>
    <xf numFmtId="0" fontId="3" fillId="0" borderId="2" xfId="0" applyFont="1" applyFill="1" applyBorder="1"/>
    <xf numFmtId="10" fontId="0" fillId="2" borderId="9" xfId="0" applyNumberFormat="1" applyFill="1" applyBorder="1"/>
    <xf numFmtId="10" fontId="3" fillId="0" borderId="2" xfId="0" applyNumberFormat="1" applyFont="1" applyFill="1" applyBorder="1"/>
    <xf numFmtId="10" fontId="3" fillId="0" borderId="2" xfId="1" applyNumberFormat="1" applyFont="1" applyFill="1" applyBorder="1"/>
    <xf numFmtId="4" fontId="3" fillId="0" borderId="2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0" borderId="1" xfId="0" quotePrefix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164" fontId="0" fillId="2" borderId="2" xfId="0" applyNumberFormat="1" applyFill="1" applyBorder="1"/>
    <xf numFmtId="4" fontId="3" fillId="0" borderId="2" xfId="0" applyNumberFormat="1" applyFont="1" applyBorder="1"/>
    <xf numFmtId="0" fontId="0" fillId="0" borderId="0" xfId="0" applyFont="1" applyFill="1" applyBorder="1"/>
    <xf numFmtId="4" fontId="0" fillId="0" borderId="2" xfId="0" applyNumberFormat="1" applyFont="1" applyFill="1" applyBorder="1"/>
    <xf numFmtId="4" fontId="0" fillId="0" borderId="2" xfId="0" applyNumberFormat="1" applyFont="1" applyBorder="1"/>
    <xf numFmtId="4" fontId="0" fillId="0" borderId="0" xfId="0" applyNumberFormat="1" applyFont="1" applyFill="1" applyBorder="1"/>
    <xf numFmtId="10" fontId="3" fillId="2" borderId="9" xfId="0" applyNumberFormat="1" applyFont="1" applyFill="1" applyBorder="1"/>
    <xf numFmtId="4" fontId="0" fillId="0" borderId="10" xfId="0" applyNumberFormat="1" applyFont="1" applyFill="1" applyBorder="1"/>
    <xf numFmtId="4" fontId="3" fillId="0" borderId="0" xfId="0" applyNumberFormat="1" applyFont="1" applyAlignment="1">
      <alignment horizontal="left"/>
    </xf>
    <xf numFmtId="4" fontId="3" fillId="0" borderId="11" xfId="0" applyNumberFormat="1" applyFont="1" applyFill="1" applyBorder="1"/>
    <xf numFmtId="10" fontId="0" fillId="0" borderId="0" xfId="0" applyNumberFormat="1" applyFont="1" applyFill="1" applyBorder="1"/>
    <xf numFmtId="0" fontId="0" fillId="0" borderId="4" xfId="0" applyFill="1" applyBorder="1"/>
    <xf numFmtId="0" fontId="0" fillId="0" borderId="12" xfId="0" applyFill="1" applyBorder="1"/>
    <xf numFmtId="4" fontId="0" fillId="0" borderId="4" xfId="0" applyNumberFormat="1" applyFill="1" applyBorder="1"/>
    <xf numFmtId="10" fontId="6" fillId="0" borderId="12" xfId="1" applyNumberFormat="1" applyFont="1" applyFill="1" applyBorder="1"/>
    <xf numFmtId="10" fontId="0" fillId="0" borderId="10" xfId="0" applyNumberFormat="1" applyFill="1" applyBorder="1"/>
    <xf numFmtId="0" fontId="0" fillId="0" borderId="10" xfId="0" applyFill="1" applyBorder="1"/>
    <xf numFmtId="10" fontId="6" fillId="0" borderId="3" xfId="1" applyNumberFormat="1" applyFont="1" applyFill="1" applyBorder="1"/>
    <xf numFmtId="0" fontId="0" fillId="0" borderId="5" xfId="0" applyFill="1" applyBorder="1"/>
    <xf numFmtId="0" fontId="4" fillId="0" borderId="0" xfId="0" applyFont="1" applyFill="1" applyBorder="1"/>
    <xf numFmtId="4" fontId="0" fillId="0" borderId="8" xfId="0" applyNumberFormat="1" applyFont="1" applyFill="1" applyBorder="1"/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Protection="1">
      <protection locked="0"/>
    </xf>
    <xf numFmtId="4" fontId="0" fillId="3" borderId="2" xfId="0" applyNumberFormat="1" applyFill="1" applyBorder="1" applyProtection="1">
      <protection locked="0"/>
    </xf>
    <xf numFmtId="3" fontId="0" fillId="3" borderId="7" xfId="0" applyNumberFormat="1" applyFill="1" applyBorder="1" applyAlignment="1" applyProtection="1">
      <alignment horizontal="center"/>
      <protection locked="0"/>
    </xf>
    <xf numFmtId="4" fontId="0" fillId="3" borderId="3" xfId="0" applyNumberFormat="1" applyFill="1" applyBorder="1" applyProtection="1">
      <protection locked="0"/>
    </xf>
    <xf numFmtId="4" fontId="0" fillId="3" borderId="10" xfId="0" applyNumberFormat="1" applyFill="1" applyBorder="1" applyProtection="1">
      <protection locked="0"/>
    </xf>
    <xf numFmtId="4" fontId="0" fillId="3" borderId="2" xfId="0" applyNumberFormat="1" applyFont="1" applyFill="1" applyBorder="1" applyProtection="1">
      <protection locked="0"/>
    </xf>
    <xf numFmtId="4" fontId="0" fillId="3" borderId="0" xfId="0" applyNumberFormat="1" applyFont="1" applyFill="1" applyBorder="1" applyProtection="1">
      <protection locked="0"/>
    </xf>
    <xf numFmtId="4" fontId="3" fillId="3" borderId="0" xfId="0" applyNumberFormat="1" applyFont="1" applyFill="1" applyBorder="1" applyProtection="1">
      <protection locked="0"/>
    </xf>
    <xf numFmtId="10" fontId="5" fillId="3" borderId="0" xfId="1" applyNumberFormat="1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10" fontId="3" fillId="3" borderId="0" xfId="0" applyNumberFormat="1" applyFont="1" applyFill="1" applyBorder="1" applyProtection="1">
      <protection locked="0"/>
    </xf>
    <xf numFmtId="4" fontId="0" fillId="3" borderId="0" xfId="0" quotePrefix="1" applyNumberFormat="1" applyFont="1" applyFill="1" applyBorder="1" applyProtection="1">
      <protection locked="0"/>
    </xf>
    <xf numFmtId="4" fontId="0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10" fontId="5" fillId="0" borderId="0" xfId="1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8" fillId="0" borderId="0" xfId="0" applyFont="1" applyFill="1" applyAlignment="1">
      <alignment wrapText="1"/>
    </xf>
    <xf numFmtId="0" fontId="8" fillId="3" borderId="0" xfId="0" applyFont="1" applyFill="1" applyAlignment="1">
      <alignment vertical="center" wrapText="1"/>
    </xf>
    <xf numFmtId="4" fontId="0" fillId="3" borderId="2" xfId="0" applyNumberFormat="1" applyFont="1" applyFill="1" applyBorder="1"/>
    <xf numFmtId="4" fontId="0" fillId="3" borderId="10" xfId="0" applyNumberFormat="1" applyFont="1" applyFill="1" applyBorder="1"/>
    <xf numFmtId="4" fontId="0" fillId="3" borderId="9" xfId="0" applyNumberFormat="1" applyFill="1" applyBorder="1"/>
    <xf numFmtId="4" fontId="0" fillId="3" borderId="2" xfId="0" applyNumberFormat="1" applyFill="1" applyBorder="1"/>
    <xf numFmtId="10" fontId="0" fillId="0" borderId="9" xfId="0" applyNumberFormat="1" applyFill="1" applyBorder="1"/>
    <xf numFmtId="0" fontId="0" fillId="3" borderId="0" xfId="0" applyFill="1"/>
    <xf numFmtId="0" fontId="0" fillId="0" borderId="0" xfId="0" applyFill="1" applyAlignment="1">
      <alignment horizontal="center"/>
    </xf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10" fillId="0" borderId="0" xfId="3" applyFont="1" applyFill="1"/>
    <xf numFmtId="0" fontId="9" fillId="0" borderId="0" xfId="3" applyFont="1" applyFill="1" applyAlignment="1">
      <alignment horizontal="left"/>
    </xf>
    <xf numFmtId="0" fontId="9" fillId="0" borderId="0" xfId="3" applyFont="1" applyFill="1" applyAlignment="1">
      <alignment vertical="center" wrapText="1"/>
    </xf>
    <xf numFmtId="0" fontId="1" fillId="0" borderId="0" xfId="3" applyFont="1" applyFill="1"/>
    <xf numFmtId="0" fontId="1" fillId="0" borderId="0" xfId="3" applyFont="1" applyFill="1" applyBorder="1"/>
    <xf numFmtId="0" fontId="2" fillId="0" borderId="0" xfId="0" applyFont="1" applyAlignment="1">
      <alignment horizontal="center"/>
    </xf>
    <xf numFmtId="43" fontId="0" fillId="3" borderId="0" xfId="2" applyFont="1" applyFill="1"/>
    <xf numFmtId="0" fontId="0" fillId="0" borderId="12" xfId="0" applyBorder="1"/>
    <xf numFmtId="43" fontId="0" fillId="3" borderId="12" xfId="2" applyFont="1" applyFill="1" applyBorder="1"/>
    <xf numFmtId="43" fontId="0" fillId="2" borderId="0" xfId="2" applyFont="1" applyFill="1"/>
    <xf numFmtId="9" fontId="0" fillId="3" borderId="0" xfId="0" applyNumberFormat="1" applyFill="1" applyAlignment="1">
      <alignment horizontal="right"/>
    </xf>
    <xf numFmtId="43" fontId="0" fillId="2" borderId="0" xfId="2" applyFont="1" applyFill="1" applyAlignment="1">
      <alignment horizontal="right"/>
    </xf>
    <xf numFmtId="43" fontId="0" fillId="3" borderId="12" xfId="2" applyFont="1" applyFill="1" applyBorder="1" applyAlignment="1">
      <alignment horizontal="right"/>
    </xf>
    <xf numFmtId="43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43" fontId="0" fillId="2" borderId="12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43" fontId="0" fillId="2" borderId="0" xfId="0" applyNumberFormat="1" applyFill="1" applyBorder="1" applyAlignment="1">
      <alignment horizontal="right"/>
    </xf>
    <xf numFmtId="43" fontId="0" fillId="2" borderId="0" xfId="2" applyFont="1" applyFill="1" applyBorder="1"/>
    <xf numFmtId="0" fontId="3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3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</cellXfs>
  <cellStyles count="4">
    <cellStyle name="Komma" xfId="2" builtinId="3"/>
    <cellStyle name="Prozent" xfId="1" builtinId="5"/>
    <cellStyle name="Standard" xfId="0" builtinId="0"/>
    <cellStyle name="Standard 2" xfId="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5"/>
  <sheetViews>
    <sheetView showGridLines="0" tabSelected="1" topLeftCell="A4" zoomScale="70" zoomScaleNormal="70" workbookViewId="0">
      <selection activeCell="A17" sqref="A17"/>
    </sheetView>
  </sheetViews>
  <sheetFormatPr baseColWidth="10" defaultRowHeight="14.25" x14ac:dyDescent="0.2"/>
  <cols>
    <col min="1" max="1" width="14.5" customWidth="1"/>
    <col min="3" max="5" width="14.625" customWidth="1"/>
    <col min="6" max="6" width="7.375" style="27" customWidth="1"/>
    <col min="7" max="8" width="14.625" customWidth="1"/>
    <col min="9" max="9" width="14.875" customWidth="1"/>
    <col min="10" max="10" width="7.375" style="27" customWidth="1"/>
    <col min="11" max="11" width="12" bestFit="1" customWidth="1"/>
    <col min="12" max="12" width="11" style="28"/>
    <col min="13" max="13" width="2.625" customWidth="1"/>
    <col min="19" max="19" width="12.125" customWidth="1"/>
  </cols>
  <sheetData>
    <row r="2" spans="1:12" x14ac:dyDescent="0.2">
      <c r="A2" t="s">
        <v>39</v>
      </c>
      <c r="B2" s="125"/>
      <c r="C2" s="125"/>
      <c r="D2" s="125"/>
    </row>
    <row r="3" spans="1:12" x14ac:dyDescent="0.2">
      <c r="A3" t="s">
        <v>40</v>
      </c>
      <c r="B3" s="125"/>
      <c r="C3" s="125"/>
      <c r="D3" s="125"/>
    </row>
    <row r="5" spans="1:12" ht="15" x14ac:dyDescent="0.25">
      <c r="A5" s="155" t="s">
        <v>64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5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5" x14ac:dyDescent="0.25">
      <c r="A7" s="29"/>
      <c r="B7" s="29"/>
      <c r="C7" s="151"/>
      <c r="D7" s="151"/>
      <c r="E7" s="151"/>
      <c r="F7" s="151"/>
      <c r="G7" s="151"/>
      <c r="H7" s="151"/>
      <c r="I7" s="151"/>
      <c r="J7" s="30"/>
      <c r="K7" s="152" t="s">
        <v>13</v>
      </c>
      <c r="L7" s="153"/>
    </row>
    <row r="8" spans="1:12" ht="15" x14ac:dyDescent="0.25">
      <c r="C8" s="5" t="s">
        <v>0</v>
      </c>
      <c r="D8" s="17">
        <v>43497</v>
      </c>
      <c r="E8" s="14" t="s">
        <v>3</v>
      </c>
      <c r="F8" s="24" t="s">
        <v>17</v>
      </c>
      <c r="G8" s="4" t="s">
        <v>1</v>
      </c>
      <c r="H8" s="17">
        <v>43862</v>
      </c>
      <c r="I8" s="14" t="s">
        <v>4</v>
      </c>
      <c r="J8" s="24" t="s">
        <v>17</v>
      </c>
      <c r="K8" s="31" t="s">
        <v>14</v>
      </c>
      <c r="L8" s="32" t="s">
        <v>15</v>
      </c>
    </row>
    <row r="9" spans="1:12" s="2" customFormat="1" ht="15" x14ac:dyDescent="0.25">
      <c r="A9" s="41" t="s">
        <v>16</v>
      </c>
      <c r="B9" s="42"/>
      <c r="C9" s="99"/>
      <c r="D9" s="100"/>
      <c r="E9" s="43">
        <f>+D9+C9</f>
        <v>0</v>
      </c>
      <c r="F9" s="24"/>
      <c r="G9" s="103"/>
      <c r="H9" s="100"/>
      <c r="I9" s="43">
        <f>+G9+H9</f>
        <v>0</v>
      </c>
      <c r="J9" s="24"/>
      <c r="K9" s="44">
        <f>+I9-E9</f>
        <v>0</v>
      </c>
      <c r="L9" s="45" t="e">
        <f>+K9/E9</f>
        <v>#DIV/0!</v>
      </c>
    </row>
    <row r="10" spans="1:12" ht="15" x14ac:dyDescent="0.25">
      <c r="A10" s="3" t="s">
        <v>11</v>
      </c>
      <c r="B10" s="10"/>
      <c r="C10" s="101"/>
      <c r="D10" s="102"/>
      <c r="E10" s="15">
        <f>+C10+D10</f>
        <v>0</v>
      </c>
      <c r="F10" s="25">
        <v>1</v>
      </c>
      <c r="G10" s="104"/>
      <c r="H10" s="102"/>
      <c r="I10" s="15">
        <f>+G10+H10</f>
        <v>0</v>
      </c>
      <c r="J10" s="25">
        <v>1</v>
      </c>
      <c r="K10" s="34">
        <f>+I10-E10</f>
        <v>0</v>
      </c>
      <c r="L10" s="35" t="e">
        <f>+K10/E10</f>
        <v>#DIV/0!</v>
      </c>
    </row>
    <row r="11" spans="1:12" ht="15" x14ac:dyDescent="0.25">
      <c r="A11" s="3" t="s">
        <v>12</v>
      </c>
      <c r="B11" s="10"/>
      <c r="C11" s="11"/>
      <c r="D11" s="18"/>
      <c r="E11" s="15"/>
      <c r="F11" s="25"/>
      <c r="G11" s="7"/>
      <c r="H11" s="18"/>
      <c r="I11" s="15"/>
      <c r="J11" s="25"/>
      <c r="K11" s="36"/>
      <c r="L11" s="33"/>
    </row>
    <row r="12" spans="1:12" s="1" customFormat="1" ht="15" x14ac:dyDescent="0.25">
      <c r="A12" s="8" t="s">
        <v>2</v>
      </c>
      <c r="B12" s="9"/>
      <c r="C12" s="12" t="e">
        <f>C10/C9</f>
        <v>#DIV/0!</v>
      </c>
      <c r="D12" s="8" t="e">
        <f>D10/D9</f>
        <v>#DIV/0!</v>
      </c>
      <c r="E12" s="16" t="e">
        <f>E10/E9</f>
        <v>#DIV/0!</v>
      </c>
      <c r="F12" s="26"/>
      <c r="G12" s="9" t="e">
        <f>G10/G9</f>
        <v>#DIV/0!</v>
      </c>
      <c r="H12" s="8" t="e">
        <f>H10/H9</f>
        <v>#DIV/0!</v>
      </c>
      <c r="I12" s="16" t="e">
        <f>+I10/I9</f>
        <v>#DIV/0!</v>
      </c>
      <c r="J12" s="26"/>
      <c r="K12" s="37" t="e">
        <f>+I12-E12</f>
        <v>#DIV/0!</v>
      </c>
      <c r="L12" s="46" t="e">
        <f>+K12/E12</f>
        <v>#DIV/0!</v>
      </c>
    </row>
    <row r="13" spans="1:12" ht="15" x14ac:dyDescent="0.25">
      <c r="C13" s="1"/>
      <c r="D13" s="1"/>
      <c r="E13" s="11"/>
      <c r="F13" s="25"/>
      <c r="G13" s="1"/>
      <c r="H13" s="1"/>
      <c r="I13" s="19"/>
      <c r="J13" s="25"/>
      <c r="K13" s="38"/>
      <c r="L13" s="33"/>
    </row>
    <row r="14" spans="1:12" s="13" customFormat="1" ht="15" x14ac:dyDescent="0.25">
      <c r="E14" s="19"/>
      <c r="F14" s="25"/>
      <c r="G14" s="21"/>
      <c r="H14" s="22"/>
      <c r="I14" s="20"/>
      <c r="J14" s="25"/>
      <c r="K14" s="39"/>
      <c r="L14" s="35"/>
    </row>
    <row r="15" spans="1:12" s="13" customFormat="1" ht="15" x14ac:dyDescent="0.25">
      <c r="A15" s="23" t="s">
        <v>10</v>
      </c>
      <c r="E15" s="19"/>
      <c r="F15" s="25"/>
      <c r="I15" s="19"/>
      <c r="J15" s="25"/>
      <c r="K15" s="39"/>
      <c r="L15" s="35"/>
    </row>
    <row r="16" spans="1:12" x14ac:dyDescent="0.2">
      <c r="A16" t="s">
        <v>73</v>
      </c>
      <c r="E16" s="101"/>
      <c r="F16" s="25" t="e">
        <f>+E16/$E$10</f>
        <v>#DIV/0!</v>
      </c>
      <c r="G16" s="1"/>
      <c r="H16" s="1"/>
      <c r="I16" s="101"/>
      <c r="J16" s="25" t="e">
        <f>+I16/$I$10</f>
        <v>#DIV/0!</v>
      </c>
      <c r="K16" s="40">
        <f>+E16-I16</f>
        <v>0</v>
      </c>
      <c r="L16" s="70"/>
    </row>
    <row r="17" spans="1:19" ht="14.25" customHeight="1" x14ac:dyDescent="0.2">
      <c r="A17" t="s">
        <v>6</v>
      </c>
      <c r="E17" s="101"/>
      <c r="F17" s="25" t="e">
        <f t="shared" ref="F17:F18" si="0">+E17/$E$10</f>
        <v>#DIV/0!</v>
      </c>
      <c r="G17" s="1"/>
      <c r="H17" s="1"/>
      <c r="I17" s="101"/>
      <c r="J17" s="25" t="e">
        <f t="shared" ref="J17:J23" si="1">+I17/$I$10</f>
        <v>#DIV/0!</v>
      </c>
      <c r="K17" s="40">
        <f t="shared" ref="K17:K19" si="2">+E17-I17</f>
        <v>0</v>
      </c>
      <c r="L17" s="70"/>
      <c r="O17" s="154" t="s">
        <v>31</v>
      </c>
      <c r="P17" s="154"/>
      <c r="Q17" s="154"/>
      <c r="R17" s="154"/>
      <c r="S17" s="154"/>
    </row>
    <row r="18" spans="1:19" ht="14.25" customHeight="1" x14ac:dyDescent="0.2">
      <c r="A18" t="s">
        <v>8</v>
      </c>
      <c r="E18" s="105"/>
      <c r="F18" s="26" t="e">
        <f t="shared" si="0"/>
        <v>#DIV/0!</v>
      </c>
      <c r="G18" s="1"/>
      <c r="H18" s="1"/>
      <c r="I18" s="105"/>
      <c r="J18" s="26" t="e">
        <f t="shared" si="1"/>
        <v>#DIV/0!</v>
      </c>
      <c r="K18" s="37">
        <f t="shared" si="2"/>
        <v>0</v>
      </c>
      <c r="L18" s="70"/>
      <c r="O18" s="154"/>
      <c r="P18" s="154"/>
      <c r="Q18" s="154"/>
      <c r="R18" s="154"/>
      <c r="S18" s="154"/>
    </row>
    <row r="19" spans="1:19" ht="15" customHeight="1" x14ac:dyDescent="0.25">
      <c r="A19" t="s">
        <v>7</v>
      </c>
      <c r="E19" s="11">
        <f>SUM(E16:E18)</f>
        <v>0</v>
      </c>
      <c r="F19" s="25" t="e">
        <f>SUM(F16:F18)</f>
        <v>#DIV/0!</v>
      </c>
      <c r="G19" s="1"/>
      <c r="H19" s="1"/>
      <c r="I19" s="11">
        <f>SUM(I16:I18)</f>
        <v>0</v>
      </c>
      <c r="J19" s="25" t="e">
        <f>SUM(J16:J18)</f>
        <v>#DIV/0!</v>
      </c>
      <c r="K19" s="40">
        <f t="shared" si="2"/>
        <v>0</v>
      </c>
      <c r="L19" s="84" t="e">
        <f>K19/E10</f>
        <v>#DIV/0!</v>
      </c>
      <c r="O19" s="154"/>
      <c r="P19" s="154"/>
      <c r="Q19" s="154"/>
      <c r="R19" s="154"/>
      <c r="S19" s="154"/>
    </row>
    <row r="20" spans="1:19" ht="15" customHeight="1" x14ac:dyDescent="0.25">
      <c r="E20" s="11"/>
      <c r="F20" s="67"/>
      <c r="G20" s="1"/>
      <c r="H20" s="1"/>
      <c r="I20" s="11"/>
      <c r="J20" s="25"/>
      <c r="K20" s="40"/>
      <c r="L20" s="84"/>
      <c r="O20" s="119"/>
      <c r="P20" s="119"/>
      <c r="Q20" s="119"/>
      <c r="R20" s="119"/>
      <c r="S20" s="119"/>
    </row>
    <row r="21" spans="1:19" ht="15" customHeight="1" x14ac:dyDescent="0.25">
      <c r="A21" t="s">
        <v>32</v>
      </c>
      <c r="E21" s="122"/>
      <c r="F21" s="67"/>
      <c r="G21" s="1"/>
      <c r="H21" s="1"/>
      <c r="I21" s="122"/>
      <c r="J21" s="25"/>
      <c r="K21" s="40"/>
      <c r="L21" s="84"/>
      <c r="O21" s="119"/>
      <c r="P21" s="119"/>
      <c r="Q21" s="119"/>
      <c r="R21" s="119"/>
      <c r="S21" s="119"/>
    </row>
    <row r="22" spans="1:19" ht="15" customHeight="1" x14ac:dyDescent="0.35">
      <c r="E22" s="11"/>
      <c r="F22" s="67"/>
      <c r="G22" s="18"/>
      <c r="H22" s="1"/>
      <c r="I22" s="11"/>
      <c r="J22" s="25"/>
      <c r="K22" s="36"/>
      <c r="L22" s="70"/>
      <c r="M22" s="6"/>
      <c r="O22" s="118"/>
      <c r="P22" s="118"/>
      <c r="Q22" s="118"/>
      <c r="R22" s="118"/>
      <c r="S22" s="118"/>
    </row>
    <row r="23" spans="1:19" ht="14.25" customHeight="1" x14ac:dyDescent="0.35">
      <c r="A23" t="s">
        <v>9</v>
      </c>
      <c r="E23" s="11">
        <f>+E10-E19+E21</f>
        <v>0</v>
      </c>
      <c r="F23" s="25" t="e">
        <f t="shared" ref="F23" si="3">+E23/$E$10</f>
        <v>#DIV/0!</v>
      </c>
      <c r="G23" s="18"/>
      <c r="H23" s="1"/>
      <c r="I23" s="18">
        <f>+I10-I19+I21</f>
        <v>0</v>
      </c>
      <c r="J23" s="25" t="e">
        <f t="shared" si="1"/>
        <v>#DIV/0!</v>
      </c>
      <c r="K23" s="68">
        <f>+I23-E23</f>
        <v>0</v>
      </c>
      <c r="L23" s="78" t="e">
        <f>+I23/E23/100*100</f>
        <v>#DIV/0!</v>
      </c>
      <c r="M23" s="3" t="s">
        <v>18</v>
      </c>
      <c r="O23" s="118"/>
      <c r="P23" s="118"/>
      <c r="Q23" s="118"/>
      <c r="R23" s="118"/>
      <c r="S23" s="118"/>
    </row>
    <row r="24" spans="1:19" ht="14.25" customHeight="1" x14ac:dyDescent="0.35">
      <c r="E24" s="11"/>
      <c r="F24" s="67"/>
      <c r="G24" s="18"/>
      <c r="H24" s="1"/>
      <c r="I24" s="18"/>
      <c r="J24" s="67"/>
      <c r="K24" s="53"/>
      <c r="L24" s="66"/>
      <c r="M24" s="3"/>
      <c r="O24" s="118"/>
      <c r="P24" s="118"/>
      <c r="Q24" s="118"/>
      <c r="R24" s="118"/>
      <c r="S24" s="118"/>
    </row>
    <row r="25" spans="1:19" x14ac:dyDescent="0.2">
      <c r="A25" s="23" t="s">
        <v>19</v>
      </c>
      <c r="E25" s="3"/>
      <c r="F25" s="67"/>
      <c r="G25" s="3"/>
      <c r="H25" s="1"/>
      <c r="I25" s="18"/>
      <c r="J25" s="67"/>
      <c r="K25" s="53"/>
      <c r="L25" s="66"/>
      <c r="M25" s="3"/>
    </row>
    <row r="26" spans="1:19" ht="15" x14ac:dyDescent="0.25">
      <c r="A26" t="s">
        <v>20</v>
      </c>
      <c r="D26" s="47" t="e">
        <f>+I23/E23</f>
        <v>#DIV/0!</v>
      </c>
      <c r="E26" t="s">
        <v>72</v>
      </c>
      <c r="H26" s="86" t="e">
        <f>D26*59/60</f>
        <v>#DIV/0!</v>
      </c>
      <c r="I26" s="18"/>
      <c r="J26" s="67"/>
      <c r="K26" s="53"/>
      <c r="L26" s="66"/>
      <c r="M26" s="3"/>
    </row>
    <row r="27" spans="1:19" x14ac:dyDescent="0.2">
      <c r="A27" s="6"/>
      <c r="E27" s="11"/>
      <c r="F27" s="25"/>
      <c r="G27" s="18"/>
      <c r="H27" s="1"/>
      <c r="I27" s="18"/>
      <c r="J27" s="67"/>
      <c r="K27" s="51"/>
      <c r="L27" s="65"/>
      <c r="M27" s="3"/>
    </row>
    <row r="28" spans="1:19" s="29" customFormat="1" ht="15" x14ac:dyDescent="0.25">
      <c r="A28" s="90"/>
      <c r="B28" s="90"/>
      <c r="C28" s="90"/>
      <c r="D28" s="96"/>
      <c r="E28" s="76" t="s">
        <v>21</v>
      </c>
      <c r="F28" s="62"/>
      <c r="G28" s="91"/>
      <c r="H28" s="92"/>
      <c r="I28" s="77" t="s">
        <v>22</v>
      </c>
      <c r="J28" s="93"/>
      <c r="K28" s="89"/>
      <c r="L28" s="94"/>
      <c r="M28" s="51"/>
    </row>
    <row r="29" spans="1:19" s="29" customFormat="1" ht="14.25" customHeight="1" x14ac:dyDescent="0.25">
      <c r="A29" s="29" t="s">
        <v>23</v>
      </c>
      <c r="C29" s="75"/>
      <c r="D29" s="95"/>
      <c r="E29" s="101"/>
      <c r="F29" s="59"/>
      <c r="G29" s="73"/>
      <c r="H29" s="54"/>
      <c r="I29" s="102"/>
      <c r="J29" s="63"/>
      <c r="K29" s="53">
        <f>+I29-E29</f>
        <v>0</v>
      </c>
      <c r="L29" s="63"/>
    </row>
    <row r="30" spans="1:19" s="29" customFormat="1" ht="15" x14ac:dyDescent="0.25">
      <c r="A30" s="74"/>
      <c r="B30" s="55"/>
      <c r="C30" s="74"/>
      <c r="D30" s="55"/>
      <c r="E30" s="69"/>
      <c r="F30" s="52"/>
      <c r="G30" s="72"/>
      <c r="H30" s="56"/>
      <c r="I30" s="71"/>
      <c r="J30" s="52"/>
      <c r="K30" s="69"/>
      <c r="L30" s="57"/>
    </row>
    <row r="31" spans="1:19" s="29" customFormat="1" ht="15" x14ac:dyDescent="0.25">
      <c r="A31" s="97" t="s">
        <v>10</v>
      </c>
      <c r="B31" s="55"/>
      <c r="C31" s="55"/>
      <c r="D31" s="55"/>
      <c r="E31" s="69"/>
      <c r="F31" s="52"/>
      <c r="G31" s="55"/>
      <c r="H31" s="55"/>
      <c r="I31" s="69"/>
      <c r="J31" s="52"/>
      <c r="K31" s="69"/>
      <c r="L31" s="71"/>
      <c r="M31" s="51"/>
    </row>
    <row r="32" spans="1:19" s="29" customFormat="1" x14ac:dyDescent="0.2">
      <c r="A32" s="58" t="s">
        <v>5</v>
      </c>
      <c r="B32" s="58"/>
      <c r="C32" s="58"/>
      <c r="D32" s="58"/>
      <c r="E32" s="101"/>
      <c r="F32" s="52" t="e">
        <f>+E32/E29</f>
        <v>#DIV/0!</v>
      </c>
      <c r="G32" s="60"/>
      <c r="H32" s="60"/>
      <c r="I32" s="101"/>
      <c r="J32" s="64" t="e">
        <f>+I32/I29</f>
        <v>#DIV/0!</v>
      </c>
      <c r="K32" s="59">
        <f>+E32-I32</f>
        <v>0</v>
      </c>
      <c r="L32" s="61"/>
    </row>
    <row r="33" spans="1:13" s="29" customFormat="1" x14ac:dyDescent="0.2">
      <c r="A33" s="58" t="s">
        <v>6</v>
      </c>
      <c r="B33" s="58"/>
      <c r="C33" s="58"/>
      <c r="D33" s="58"/>
      <c r="E33" s="101"/>
      <c r="F33" s="52" t="e">
        <f>+E33/E29</f>
        <v>#DIV/0!</v>
      </c>
      <c r="G33" s="60"/>
      <c r="H33" s="60"/>
      <c r="I33" s="101"/>
      <c r="J33" s="52" t="e">
        <f>+I33/I29</f>
        <v>#DIV/0!</v>
      </c>
      <c r="K33" s="53">
        <f t="shared" ref="K33:K35" si="4">+E33-I33</f>
        <v>0</v>
      </c>
      <c r="L33" s="124"/>
    </row>
    <row r="34" spans="1:13" s="29" customFormat="1" x14ac:dyDescent="0.2">
      <c r="A34" s="58" t="s">
        <v>8</v>
      </c>
      <c r="B34" s="58"/>
      <c r="C34" s="58"/>
      <c r="D34" s="58"/>
      <c r="E34" s="105"/>
      <c r="F34" s="62" t="e">
        <f>+E34/E29</f>
        <v>#DIV/0!</v>
      </c>
      <c r="G34" s="60"/>
      <c r="H34" s="60"/>
      <c r="I34" s="105"/>
      <c r="J34" s="62" t="e">
        <f>+I34/I29</f>
        <v>#DIV/0!</v>
      </c>
      <c r="K34" s="91">
        <f t="shared" si="4"/>
        <v>0</v>
      </c>
      <c r="L34" s="124"/>
    </row>
    <row r="35" spans="1:13" s="29" customFormat="1" ht="15" x14ac:dyDescent="0.25">
      <c r="A35" s="58" t="s">
        <v>7</v>
      </c>
      <c r="B35" s="58"/>
      <c r="C35" s="58"/>
      <c r="D35" s="58"/>
      <c r="E35" s="59">
        <f>SUM(E32:E34)</f>
        <v>0</v>
      </c>
      <c r="F35" s="52" t="e">
        <f>SUM(F32:F34)</f>
        <v>#DIV/0!</v>
      </c>
      <c r="G35" s="60"/>
      <c r="H35" s="60"/>
      <c r="I35" s="59">
        <f>SUM(I32:I34)</f>
        <v>0</v>
      </c>
      <c r="J35" s="52" t="e">
        <f>SUM(J32:J34)</f>
        <v>#DIV/0!</v>
      </c>
      <c r="K35" s="53">
        <f t="shared" si="4"/>
        <v>0</v>
      </c>
      <c r="L35" s="57"/>
    </row>
    <row r="36" spans="1:13" s="29" customFormat="1" ht="15" x14ac:dyDescent="0.25">
      <c r="A36" s="58"/>
      <c r="B36" s="58"/>
      <c r="C36" s="58"/>
      <c r="D36" s="58"/>
      <c r="E36" s="53"/>
      <c r="F36" s="52"/>
      <c r="G36" s="60"/>
      <c r="H36" s="60"/>
      <c r="I36" s="59"/>
      <c r="J36" s="64"/>
      <c r="K36" s="53"/>
      <c r="L36" s="57"/>
    </row>
    <row r="37" spans="1:13" s="29" customFormat="1" ht="15" x14ac:dyDescent="0.25">
      <c r="A37" s="58" t="s">
        <v>32</v>
      </c>
      <c r="B37" s="58"/>
      <c r="C37" s="58"/>
      <c r="D37" s="58"/>
      <c r="E37" s="123"/>
      <c r="F37" s="52"/>
      <c r="G37" s="60"/>
      <c r="H37" s="60"/>
      <c r="I37" s="122"/>
      <c r="J37" s="64"/>
      <c r="K37" s="53"/>
      <c r="L37" s="57"/>
    </row>
    <row r="38" spans="1:13" s="29" customFormat="1" x14ac:dyDescent="0.2">
      <c r="A38" s="58"/>
      <c r="B38" s="58"/>
      <c r="C38" s="58"/>
      <c r="D38" s="58"/>
      <c r="E38" s="53"/>
      <c r="F38" s="52"/>
      <c r="G38" s="60"/>
      <c r="H38" s="60"/>
      <c r="I38" s="59"/>
      <c r="J38" s="64"/>
      <c r="K38" s="51"/>
      <c r="L38" s="124"/>
    </row>
    <row r="39" spans="1:13" s="29" customFormat="1" x14ac:dyDescent="0.2">
      <c r="A39" s="58" t="s">
        <v>9</v>
      </c>
      <c r="B39" s="58"/>
      <c r="C39" s="58"/>
      <c r="D39" s="58"/>
      <c r="E39" s="53">
        <f>+E29-E35+E37</f>
        <v>0</v>
      </c>
      <c r="F39" s="64"/>
      <c r="G39" s="53"/>
      <c r="H39" s="60"/>
      <c r="I39" s="53">
        <f>+I29-I35+I37</f>
        <v>0</v>
      </c>
      <c r="J39" s="52"/>
      <c r="K39" s="53">
        <f>+I39-E39</f>
        <v>0</v>
      </c>
      <c r="L39" s="66"/>
      <c r="M39" s="51"/>
    </row>
    <row r="40" spans="1:13" s="29" customFormat="1" x14ac:dyDescent="0.2">
      <c r="A40" s="58"/>
      <c r="B40" s="58"/>
      <c r="C40" s="58"/>
      <c r="D40" s="58"/>
      <c r="E40" s="53"/>
      <c r="F40" s="64"/>
      <c r="G40" s="53"/>
      <c r="H40" s="60"/>
      <c r="I40" s="53"/>
      <c r="J40" s="52"/>
      <c r="K40" s="51"/>
      <c r="L40" s="65"/>
      <c r="M40" s="51"/>
    </row>
    <row r="41" spans="1:13" s="80" customFormat="1" x14ac:dyDescent="0.2">
      <c r="A41" s="80" t="s">
        <v>25</v>
      </c>
      <c r="E41" s="81" t="e">
        <f>E39*F41</f>
        <v>#DIV/0!</v>
      </c>
      <c r="F41" s="82" t="e">
        <f>+H26</f>
        <v>#DIV/0!</v>
      </c>
      <c r="G41" s="81"/>
      <c r="H41" s="83"/>
      <c r="I41" s="83"/>
      <c r="J41" s="50"/>
      <c r="L41" s="88"/>
    </row>
    <row r="42" spans="1:13" s="80" customFormat="1" ht="15" x14ac:dyDescent="0.2">
      <c r="A42" s="80" t="s">
        <v>24</v>
      </c>
      <c r="E42" s="85">
        <f>-I39</f>
        <v>0</v>
      </c>
      <c r="F42" s="82"/>
      <c r="G42" s="81"/>
      <c r="H42" s="156" t="s">
        <v>71</v>
      </c>
      <c r="I42" s="156"/>
      <c r="J42" s="156"/>
      <c r="K42" s="156"/>
      <c r="L42" s="88"/>
    </row>
    <row r="43" spans="1:13" s="74" customFormat="1" ht="15" x14ac:dyDescent="0.25">
      <c r="A43" s="74" t="s">
        <v>26</v>
      </c>
      <c r="E43" s="73" t="e">
        <f>SUM(E41:E42)</f>
        <v>#DIV/0!</v>
      </c>
      <c r="F43" s="79"/>
      <c r="G43" s="73"/>
      <c r="H43" s="107" t="s">
        <v>30</v>
      </c>
      <c r="I43" s="108"/>
      <c r="J43" s="109"/>
      <c r="K43" s="110"/>
      <c r="L43" s="111"/>
    </row>
    <row r="44" spans="1:13" s="74" customFormat="1" ht="15" x14ac:dyDescent="0.25">
      <c r="A44" s="97" t="s">
        <v>33</v>
      </c>
      <c r="E44" s="73"/>
      <c r="F44" s="79"/>
      <c r="G44" s="73"/>
      <c r="H44" s="107"/>
      <c r="I44" s="108"/>
      <c r="J44" s="109"/>
      <c r="K44" s="110"/>
      <c r="L44" s="111"/>
    </row>
    <row r="45" spans="1:13" s="74" customFormat="1" ht="15" x14ac:dyDescent="0.25">
      <c r="A45" s="80" t="s">
        <v>68</v>
      </c>
      <c r="E45" s="106"/>
      <c r="F45" s="79"/>
      <c r="G45" s="73"/>
      <c r="H45" s="107"/>
      <c r="I45" s="108"/>
      <c r="J45" s="109"/>
      <c r="K45" s="110"/>
      <c r="L45" s="111"/>
    </row>
    <row r="46" spans="1:13" s="74" customFormat="1" ht="15" x14ac:dyDescent="0.25">
      <c r="A46" s="80" t="s">
        <v>69</v>
      </c>
      <c r="E46" s="120"/>
      <c r="F46" s="79"/>
      <c r="G46" s="73"/>
      <c r="H46" s="107"/>
      <c r="I46" s="108"/>
      <c r="J46" s="109"/>
      <c r="K46" s="110"/>
      <c r="L46" s="111"/>
    </row>
    <row r="47" spans="1:13" s="74" customFormat="1" ht="15" x14ac:dyDescent="0.25">
      <c r="A47" s="80" t="s">
        <v>70</v>
      </c>
      <c r="E47" s="120"/>
      <c r="F47" s="79"/>
      <c r="G47" s="73"/>
      <c r="H47" s="107"/>
      <c r="I47" s="108"/>
      <c r="J47" s="109"/>
      <c r="K47" s="110"/>
      <c r="L47" s="111"/>
    </row>
    <row r="48" spans="1:13" s="74" customFormat="1" ht="15" x14ac:dyDescent="0.25">
      <c r="A48" s="80" t="s">
        <v>34</v>
      </c>
      <c r="E48" s="120"/>
      <c r="F48" s="79"/>
      <c r="G48" s="73"/>
      <c r="H48" s="107"/>
      <c r="I48" s="108"/>
      <c r="J48" s="109"/>
      <c r="K48" s="110"/>
      <c r="L48" s="111"/>
    </row>
    <row r="49" spans="1:12" s="74" customFormat="1" ht="15" x14ac:dyDescent="0.25">
      <c r="A49" s="80" t="s">
        <v>35</v>
      </c>
      <c r="E49" s="121"/>
      <c r="F49" s="79"/>
      <c r="G49" s="73"/>
      <c r="H49" s="112"/>
      <c r="I49" s="108"/>
      <c r="J49" s="109"/>
      <c r="K49" s="110"/>
      <c r="L49" s="111"/>
    </row>
    <row r="50" spans="1:12" s="74" customFormat="1" ht="15" x14ac:dyDescent="0.25">
      <c r="E50" s="98" t="e">
        <f>+E43-E45-E46-E49-E47-E48</f>
        <v>#DIV/0!</v>
      </c>
      <c r="F50" s="79"/>
      <c r="G50" s="73"/>
      <c r="H50" s="113"/>
      <c r="I50" s="114"/>
      <c r="J50" s="115"/>
      <c r="K50" s="116"/>
      <c r="L50" s="117"/>
    </row>
    <row r="51" spans="1:12" s="74" customFormat="1" ht="15" x14ac:dyDescent="0.25">
      <c r="A51" s="80" t="s">
        <v>29</v>
      </c>
      <c r="E51" s="81" t="e">
        <f>+E50*0.6</f>
        <v>#DIV/0!</v>
      </c>
      <c r="F51" s="79"/>
      <c r="G51" s="73"/>
      <c r="H51" s="114"/>
      <c r="I51" s="114"/>
      <c r="J51" s="115"/>
      <c r="K51" s="116"/>
      <c r="L51" s="117"/>
    </row>
    <row r="52" spans="1:12" s="74" customFormat="1" ht="15" x14ac:dyDescent="0.25">
      <c r="A52" s="80" t="s">
        <v>27</v>
      </c>
      <c r="E52" s="106"/>
      <c r="F52" s="79"/>
      <c r="G52" s="73"/>
      <c r="H52" s="114"/>
      <c r="I52" s="114"/>
      <c r="J52" s="115"/>
      <c r="K52" s="116"/>
      <c r="L52" s="117"/>
    </row>
    <row r="53" spans="1:12" s="74" customFormat="1" ht="15.75" thickBot="1" x14ac:dyDescent="0.3">
      <c r="A53" s="74" t="s">
        <v>28</v>
      </c>
      <c r="E53" s="87" t="e">
        <f>SUM(E51:E52)</f>
        <v>#DIV/0!</v>
      </c>
      <c r="F53" s="79"/>
      <c r="G53" s="73"/>
      <c r="H53" s="114"/>
      <c r="I53" s="114"/>
      <c r="J53" s="115"/>
      <c r="K53" s="116"/>
      <c r="L53" s="117"/>
    </row>
    <row r="54" spans="1:12" s="74" customFormat="1" ht="15.75" thickTop="1" x14ac:dyDescent="0.25">
      <c r="E54" s="73"/>
      <c r="F54" s="79"/>
      <c r="G54" s="73"/>
      <c r="H54" s="114"/>
      <c r="I54" s="114"/>
      <c r="J54" s="115"/>
      <c r="K54" s="116"/>
      <c r="L54" s="117"/>
    </row>
    <row r="55" spans="1:12" s="6" customFormat="1" x14ac:dyDescent="0.2">
      <c r="A55" s="80" t="s">
        <v>37</v>
      </c>
      <c r="F55" s="48"/>
      <c r="J55" s="48"/>
      <c r="L55" s="49"/>
    </row>
  </sheetData>
  <sheetProtection selectLockedCells="1"/>
  <mergeCells count="5">
    <mergeCell ref="C7:I7"/>
    <mergeCell ref="K7:L7"/>
    <mergeCell ref="O17:S19"/>
    <mergeCell ref="A5:L5"/>
    <mergeCell ref="H42:K42"/>
  </mergeCells>
  <conditionalFormatting sqref="A1:XFD4 A7:XFD41 A5:A6 M5:XFD6 A43:XFD1048576 A42:G42 L42:XFD42">
    <cfRule type="containsErrors" dxfId="3" priority="2">
      <formula>ISERROR(A1)</formula>
    </cfRule>
  </conditionalFormatting>
  <conditionalFormatting sqref="H42">
    <cfRule type="containsErrors" dxfId="2" priority="1">
      <formula>ISERROR(H42)</formula>
    </cfRule>
  </conditionalFormatting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5"/>
  <sheetViews>
    <sheetView showGridLines="0" topLeftCell="A7" zoomScale="70" zoomScaleNormal="70" workbookViewId="0">
      <selection activeCell="A17" sqref="A17"/>
    </sheetView>
  </sheetViews>
  <sheetFormatPr baseColWidth="10" defaultRowHeight="14.25" x14ac:dyDescent="0.2"/>
  <cols>
    <col min="1" max="1" width="13.75" customWidth="1"/>
    <col min="3" max="5" width="14.625" customWidth="1"/>
    <col min="6" max="6" width="7.375" style="27" customWidth="1"/>
    <col min="7" max="8" width="14.625" customWidth="1"/>
    <col min="9" max="9" width="14.875" customWidth="1"/>
    <col min="10" max="10" width="7.375" style="27" customWidth="1"/>
    <col min="11" max="11" width="12" bestFit="1" customWidth="1"/>
    <col min="12" max="12" width="11" style="28"/>
    <col min="13" max="13" width="2.625" customWidth="1"/>
    <col min="19" max="19" width="12.125" customWidth="1"/>
  </cols>
  <sheetData>
    <row r="2" spans="1:12" x14ac:dyDescent="0.2">
      <c r="A2" t="s">
        <v>39</v>
      </c>
      <c r="B2" s="125"/>
      <c r="C2" s="125"/>
      <c r="D2" s="125"/>
    </row>
    <row r="3" spans="1:12" x14ac:dyDescent="0.2">
      <c r="A3" t="s">
        <v>40</v>
      </c>
      <c r="B3" s="125"/>
      <c r="C3" s="125"/>
      <c r="D3" s="125"/>
    </row>
    <row r="5" spans="1:12" ht="15" x14ac:dyDescent="0.25">
      <c r="A5" s="155" t="s">
        <v>65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5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5" x14ac:dyDescent="0.25">
      <c r="A7" s="29"/>
      <c r="B7" s="29"/>
      <c r="C7" s="151"/>
      <c r="D7" s="151"/>
      <c r="E7" s="151"/>
      <c r="F7" s="151"/>
      <c r="G7" s="151"/>
      <c r="H7" s="151"/>
      <c r="I7" s="151"/>
      <c r="J7" s="30"/>
      <c r="K7" s="152" t="s">
        <v>13</v>
      </c>
      <c r="L7" s="153"/>
    </row>
    <row r="8" spans="1:12" ht="15" x14ac:dyDescent="0.25">
      <c r="C8" s="5" t="s">
        <v>0</v>
      </c>
      <c r="D8" s="17">
        <v>43497</v>
      </c>
      <c r="E8" s="14" t="s">
        <v>3</v>
      </c>
      <c r="F8" s="24" t="s">
        <v>17</v>
      </c>
      <c r="G8" s="4" t="s">
        <v>1</v>
      </c>
      <c r="H8" s="17">
        <v>43862</v>
      </c>
      <c r="I8" s="14" t="s">
        <v>4</v>
      </c>
      <c r="J8" s="24" t="s">
        <v>17</v>
      </c>
      <c r="K8" s="31" t="s">
        <v>14</v>
      </c>
      <c r="L8" s="32" t="s">
        <v>15</v>
      </c>
    </row>
    <row r="9" spans="1:12" s="2" customFormat="1" ht="15" x14ac:dyDescent="0.25">
      <c r="A9" s="41" t="s">
        <v>16</v>
      </c>
      <c r="B9" s="42"/>
      <c r="C9" s="99"/>
      <c r="D9" s="100"/>
      <c r="E9" s="43">
        <f>+D9+C9</f>
        <v>0</v>
      </c>
      <c r="F9" s="24"/>
      <c r="G9" s="103"/>
      <c r="H9" s="100"/>
      <c r="I9" s="43">
        <f>+G9+H9</f>
        <v>0</v>
      </c>
      <c r="J9" s="24"/>
      <c r="K9" s="44">
        <f>+I9-E9</f>
        <v>0</v>
      </c>
      <c r="L9" s="45" t="e">
        <f>+K9/E9</f>
        <v>#DIV/0!</v>
      </c>
    </row>
    <row r="10" spans="1:12" ht="15" x14ac:dyDescent="0.25">
      <c r="A10" s="3" t="s">
        <v>11</v>
      </c>
      <c r="B10" s="10"/>
      <c r="C10" s="101"/>
      <c r="D10" s="102"/>
      <c r="E10" s="15">
        <f>+C10+D10</f>
        <v>0</v>
      </c>
      <c r="F10" s="25">
        <v>1</v>
      </c>
      <c r="G10" s="104"/>
      <c r="H10" s="102"/>
      <c r="I10" s="15">
        <f>+G10+H10</f>
        <v>0</v>
      </c>
      <c r="J10" s="25">
        <v>1</v>
      </c>
      <c r="K10" s="34">
        <f>+I10-E10</f>
        <v>0</v>
      </c>
      <c r="L10" s="35" t="e">
        <f>+K10/E10</f>
        <v>#DIV/0!</v>
      </c>
    </row>
    <row r="11" spans="1:12" ht="15" x14ac:dyDescent="0.25">
      <c r="A11" s="3" t="s">
        <v>12</v>
      </c>
      <c r="B11" s="10"/>
      <c r="C11" s="11"/>
      <c r="D11" s="18"/>
      <c r="E11" s="15"/>
      <c r="F11" s="25"/>
      <c r="G11" s="7"/>
      <c r="H11" s="18"/>
      <c r="I11" s="15"/>
      <c r="J11" s="25"/>
      <c r="K11" s="36"/>
      <c r="L11" s="33"/>
    </row>
    <row r="12" spans="1:12" s="1" customFormat="1" ht="15" x14ac:dyDescent="0.25">
      <c r="A12" s="8" t="s">
        <v>2</v>
      </c>
      <c r="B12" s="9"/>
      <c r="C12" s="12" t="e">
        <f>C10/C9</f>
        <v>#DIV/0!</v>
      </c>
      <c r="D12" s="8" t="e">
        <f>D10/D9</f>
        <v>#DIV/0!</v>
      </c>
      <c r="E12" s="16" t="e">
        <f>E10/E9</f>
        <v>#DIV/0!</v>
      </c>
      <c r="F12" s="26"/>
      <c r="G12" s="9" t="e">
        <f>G10/G9</f>
        <v>#DIV/0!</v>
      </c>
      <c r="H12" s="8" t="e">
        <f>H10/H9</f>
        <v>#DIV/0!</v>
      </c>
      <c r="I12" s="16" t="e">
        <f>+I10/I9</f>
        <v>#DIV/0!</v>
      </c>
      <c r="J12" s="26"/>
      <c r="K12" s="37" t="e">
        <f>+I12-E12</f>
        <v>#DIV/0!</v>
      </c>
      <c r="L12" s="46" t="e">
        <f>+K12/E12</f>
        <v>#DIV/0!</v>
      </c>
    </row>
    <row r="13" spans="1:12" ht="15" x14ac:dyDescent="0.25">
      <c r="C13" s="1"/>
      <c r="D13" s="1"/>
      <c r="E13" s="11"/>
      <c r="F13" s="25"/>
      <c r="G13" s="1"/>
      <c r="H13" s="1"/>
      <c r="I13" s="19"/>
      <c r="J13" s="25"/>
      <c r="K13" s="38"/>
      <c r="L13" s="33"/>
    </row>
    <row r="14" spans="1:12" s="13" customFormat="1" ht="15" x14ac:dyDescent="0.25">
      <c r="E14" s="19"/>
      <c r="F14" s="25"/>
      <c r="G14" s="21"/>
      <c r="H14" s="22"/>
      <c r="I14" s="20"/>
      <c r="J14" s="25"/>
      <c r="K14" s="39"/>
      <c r="L14" s="35"/>
    </row>
    <row r="15" spans="1:12" s="13" customFormat="1" ht="15" x14ac:dyDescent="0.25">
      <c r="A15" s="23" t="s">
        <v>10</v>
      </c>
      <c r="E15" s="19"/>
      <c r="F15" s="25"/>
      <c r="I15" s="19"/>
      <c r="J15" s="25"/>
      <c r="K15" s="39"/>
      <c r="L15" s="35"/>
    </row>
    <row r="16" spans="1:12" x14ac:dyDescent="0.2">
      <c r="A16" t="s">
        <v>73</v>
      </c>
      <c r="E16" s="101"/>
      <c r="F16" s="25" t="e">
        <f>+E16/$E$10</f>
        <v>#DIV/0!</v>
      </c>
      <c r="G16" s="1"/>
      <c r="H16" s="1"/>
      <c r="I16" s="101"/>
      <c r="J16" s="25" t="e">
        <f>+I16/$I$10</f>
        <v>#DIV/0!</v>
      </c>
      <c r="K16" s="40">
        <f>+E16-I16</f>
        <v>0</v>
      </c>
      <c r="L16" s="70"/>
    </row>
    <row r="17" spans="1:19" ht="14.25" customHeight="1" x14ac:dyDescent="0.2">
      <c r="A17" t="s">
        <v>6</v>
      </c>
      <c r="E17" s="101"/>
      <c r="F17" s="25" t="e">
        <f t="shared" ref="F17:F18" si="0">+E17/$E$10</f>
        <v>#DIV/0!</v>
      </c>
      <c r="G17" s="1"/>
      <c r="H17" s="1"/>
      <c r="I17" s="101"/>
      <c r="J17" s="25" t="e">
        <f t="shared" ref="J17:J23" si="1">+I17/$I$10</f>
        <v>#DIV/0!</v>
      </c>
      <c r="K17" s="40">
        <f t="shared" ref="K17:K19" si="2">+E17-I17</f>
        <v>0</v>
      </c>
      <c r="L17" s="70"/>
      <c r="O17" s="154" t="s">
        <v>31</v>
      </c>
      <c r="P17" s="154"/>
      <c r="Q17" s="154"/>
      <c r="R17" s="154"/>
      <c r="S17" s="154"/>
    </row>
    <row r="18" spans="1:19" ht="14.25" customHeight="1" x14ac:dyDescent="0.2">
      <c r="A18" t="s">
        <v>8</v>
      </c>
      <c r="E18" s="105"/>
      <c r="F18" s="26" t="e">
        <f t="shared" si="0"/>
        <v>#DIV/0!</v>
      </c>
      <c r="G18" s="1"/>
      <c r="H18" s="1"/>
      <c r="I18" s="105"/>
      <c r="J18" s="26" t="e">
        <f t="shared" si="1"/>
        <v>#DIV/0!</v>
      </c>
      <c r="K18" s="37">
        <f t="shared" si="2"/>
        <v>0</v>
      </c>
      <c r="L18" s="70"/>
      <c r="O18" s="154"/>
      <c r="P18" s="154"/>
      <c r="Q18" s="154"/>
      <c r="R18" s="154"/>
      <c r="S18" s="154"/>
    </row>
    <row r="19" spans="1:19" ht="15" customHeight="1" x14ac:dyDescent="0.25">
      <c r="A19" t="s">
        <v>7</v>
      </c>
      <c r="E19" s="11">
        <f>SUM(E16:E18)</f>
        <v>0</v>
      </c>
      <c r="F19" s="25" t="e">
        <f>SUM(F16:F18)</f>
        <v>#DIV/0!</v>
      </c>
      <c r="G19" s="1"/>
      <c r="H19" s="1"/>
      <c r="I19" s="11">
        <f>SUM(I16:I18)</f>
        <v>0</v>
      </c>
      <c r="J19" s="25" t="e">
        <f>SUM(J16:J18)</f>
        <v>#DIV/0!</v>
      </c>
      <c r="K19" s="40">
        <f t="shared" si="2"/>
        <v>0</v>
      </c>
      <c r="L19" s="84" t="e">
        <f>K19/E10</f>
        <v>#DIV/0!</v>
      </c>
      <c r="O19" s="154"/>
      <c r="P19" s="154"/>
      <c r="Q19" s="154"/>
      <c r="R19" s="154"/>
      <c r="S19" s="154"/>
    </row>
    <row r="20" spans="1:19" ht="15" customHeight="1" x14ac:dyDescent="0.25">
      <c r="E20" s="11"/>
      <c r="F20" s="67"/>
      <c r="G20" s="1"/>
      <c r="H20" s="1"/>
      <c r="I20" s="11"/>
      <c r="J20" s="25"/>
      <c r="K20" s="40"/>
      <c r="L20" s="84"/>
      <c r="O20" s="119"/>
      <c r="P20" s="119"/>
      <c r="Q20" s="119"/>
      <c r="R20" s="119"/>
      <c r="S20" s="119"/>
    </row>
    <row r="21" spans="1:19" ht="15" customHeight="1" x14ac:dyDescent="0.25">
      <c r="A21" t="s">
        <v>32</v>
      </c>
      <c r="E21" s="122"/>
      <c r="F21" s="67"/>
      <c r="G21" s="1"/>
      <c r="H21" s="1"/>
      <c r="I21" s="122"/>
      <c r="J21" s="25"/>
      <c r="K21" s="40"/>
      <c r="L21" s="84"/>
      <c r="O21" s="119"/>
      <c r="P21" s="119"/>
      <c r="Q21" s="119"/>
      <c r="R21" s="119"/>
      <c r="S21" s="119"/>
    </row>
    <row r="22" spans="1:19" ht="15" customHeight="1" x14ac:dyDescent="0.35">
      <c r="E22" s="11"/>
      <c r="F22" s="67"/>
      <c r="G22" s="18"/>
      <c r="H22" s="1"/>
      <c r="I22" s="11"/>
      <c r="J22" s="25"/>
      <c r="K22" s="36"/>
      <c r="L22" s="70"/>
      <c r="M22" s="6"/>
      <c r="O22" s="118"/>
      <c r="P22" s="118"/>
      <c r="Q22" s="118"/>
      <c r="R22" s="118"/>
      <c r="S22" s="118"/>
    </row>
    <row r="23" spans="1:19" ht="14.25" customHeight="1" x14ac:dyDescent="0.35">
      <c r="A23" t="s">
        <v>9</v>
      </c>
      <c r="E23" s="11">
        <f>+E10-E19+E21</f>
        <v>0</v>
      </c>
      <c r="F23" s="25" t="e">
        <f t="shared" ref="F23" si="3">+E23/$E$10</f>
        <v>#DIV/0!</v>
      </c>
      <c r="G23" s="18"/>
      <c r="H23" s="1"/>
      <c r="I23" s="18">
        <f>+I10-I19+I21</f>
        <v>0</v>
      </c>
      <c r="J23" s="25" t="e">
        <f t="shared" si="1"/>
        <v>#DIV/0!</v>
      </c>
      <c r="K23" s="68">
        <f>+I23-E23</f>
        <v>0</v>
      </c>
      <c r="L23" s="78" t="e">
        <f>+I23/E23/100*100</f>
        <v>#DIV/0!</v>
      </c>
      <c r="M23" s="3" t="s">
        <v>18</v>
      </c>
      <c r="O23" s="118"/>
      <c r="P23" s="118"/>
      <c r="Q23" s="118"/>
      <c r="R23" s="118"/>
      <c r="S23" s="118"/>
    </row>
    <row r="24" spans="1:19" ht="14.25" customHeight="1" x14ac:dyDescent="0.35">
      <c r="E24" s="11"/>
      <c r="F24" s="67"/>
      <c r="G24" s="18"/>
      <c r="H24" s="1"/>
      <c r="I24" s="18"/>
      <c r="J24" s="67"/>
      <c r="K24" s="53"/>
      <c r="L24" s="66"/>
      <c r="M24" s="3"/>
      <c r="O24" s="118"/>
      <c r="P24" s="118"/>
      <c r="Q24" s="118"/>
      <c r="R24" s="118"/>
      <c r="S24" s="118"/>
    </row>
    <row r="25" spans="1:19" x14ac:dyDescent="0.2">
      <c r="A25" s="23" t="s">
        <v>19</v>
      </c>
      <c r="E25" s="3"/>
      <c r="F25" s="67"/>
      <c r="G25" s="3"/>
      <c r="H25" s="1"/>
      <c r="I25" s="18"/>
      <c r="J25" s="67"/>
      <c r="K25" s="53"/>
      <c r="L25" s="66"/>
      <c r="M25" s="3"/>
    </row>
    <row r="26" spans="1:19" ht="15" x14ac:dyDescent="0.25">
      <c r="A26" t="s">
        <v>20</v>
      </c>
      <c r="D26" s="47" t="e">
        <f>+I23/E23</f>
        <v>#DIV/0!</v>
      </c>
      <c r="E26" t="s">
        <v>72</v>
      </c>
      <c r="H26" s="86" t="e">
        <f>D26*59/60</f>
        <v>#DIV/0!</v>
      </c>
      <c r="I26" s="18"/>
      <c r="J26" s="67"/>
      <c r="K26" s="53"/>
      <c r="L26" s="66"/>
      <c r="M26" s="3"/>
    </row>
    <row r="27" spans="1:19" x14ac:dyDescent="0.2">
      <c r="A27" s="6"/>
      <c r="E27" s="11"/>
      <c r="F27" s="25"/>
      <c r="G27" s="18"/>
      <c r="H27" s="1"/>
      <c r="I27" s="18"/>
      <c r="J27" s="67"/>
      <c r="K27" s="51"/>
      <c r="L27" s="65"/>
      <c r="M27" s="3"/>
    </row>
    <row r="28" spans="1:19" s="29" customFormat="1" ht="15" x14ac:dyDescent="0.25">
      <c r="A28" s="90"/>
      <c r="B28" s="90"/>
      <c r="C28" s="90"/>
      <c r="D28" s="96"/>
      <c r="E28" s="76" t="s">
        <v>21</v>
      </c>
      <c r="F28" s="62"/>
      <c r="G28" s="91"/>
      <c r="H28" s="92"/>
      <c r="I28" s="77" t="s">
        <v>22</v>
      </c>
      <c r="J28" s="93"/>
      <c r="K28" s="89"/>
      <c r="L28" s="94"/>
      <c r="M28" s="51"/>
    </row>
    <row r="29" spans="1:19" s="29" customFormat="1" ht="14.25" customHeight="1" x14ac:dyDescent="0.25">
      <c r="A29" s="29" t="s">
        <v>23</v>
      </c>
      <c r="C29" s="75"/>
      <c r="D29" s="95"/>
      <c r="E29" s="101"/>
      <c r="F29" s="59"/>
      <c r="G29" s="73"/>
      <c r="H29" s="54"/>
      <c r="I29" s="102"/>
      <c r="J29" s="63"/>
      <c r="K29" s="53">
        <f>+I29-E29</f>
        <v>0</v>
      </c>
      <c r="L29" s="63"/>
    </row>
    <row r="30" spans="1:19" s="29" customFormat="1" ht="15" x14ac:dyDescent="0.25">
      <c r="A30" s="74"/>
      <c r="B30" s="55"/>
      <c r="C30" s="74"/>
      <c r="D30" s="55"/>
      <c r="E30" s="69"/>
      <c r="F30" s="52"/>
      <c r="G30" s="72"/>
      <c r="H30" s="56"/>
      <c r="I30" s="71"/>
      <c r="J30" s="52"/>
      <c r="K30" s="69"/>
      <c r="L30" s="57"/>
    </row>
    <row r="31" spans="1:19" s="29" customFormat="1" ht="15" x14ac:dyDescent="0.25">
      <c r="A31" s="97" t="s">
        <v>10</v>
      </c>
      <c r="B31" s="55"/>
      <c r="C31" s="55"/>
      <c r="D31" s="55"/>
      <c r="E31" s="69"/>
      <c r="F31" s="52"/>
      <c r="G31" s="55"/>
      <c r="H31" s="55"/>
      <c r="I31" s="69"/>
      <c r="J31" s="52"/>
      <c r="K31" s="69"/>
      <c r="L31" s="71"/>
      <c r="M31" s="51"/>
    </row>
    <row r="32" spans="1:19" s="29" customFormat="1" x14ac:dyDescent="0.2">
      <c r="A32" s="58" t="s">
        <v>5</v>
      </c>
      <c r="B32" s="58"/>
      <c r="C32" s="58"/>
      <c r="D32" s="58"/>
      <c r="E32" s="101"/>
      <c r="F32" s="52" t="e">
        <f>+E32/E29</f>
        <v>#DIV/0!</v>
      </c>
      <c r="G32" s="60"/>
      <c r="H32" s="60"/>
      <c r="I32" s="101"/>
      <c r="J32" s="64" t="e">
        <f>+I32/I29</f>
        <v>#DIV/0!</v>
      </c>
      <c r="K32" s="59">
        <f>+E32-I32</f>
        <v>0</v>
      </c>
      <c r="L32" s="61"/>
    </row>
    <row r="33" spans="1:13" s="29" customFormat="1" x14ac:dyDescent="0.2">
      <c r="A33" s="58" t="s">
        <v>6</v>
      </c>
      <c r="B33" s="58"/>
      <c r="C33" s="58"/>
      <c r="D33" s="58"/>
      <c r="E33" s="101"/>
      <c r="F33" s="52" t="e">
        <f>+E33/E29</f>
        <v>#DIV/0!</v>
      </c>
      <c r="G33" s="60"/>
      <c r="H33" s="60"/>
      <c r="I33" s="101"/>
      <c r="J33" s="52" t="e">
        <f>+I33/I29</f>
        <v>#DIV/0!</v>
      </c>
      <c r="K33" s="53">
        <f t="shared" ref="K33:K35" si="4">+E33-I33</f>
        <v>0</v>
      </c>
      <c r="L33" s="124"/>
    </row>
    <row r="34" spans="1:13" s="29" customFormat="1" x14ac:dyDescent="0.2">
      <c r="A34" s="58" t="s">
        <v>8</v>
      </c>
      <c r="B34" s="58"/>
      <c r="C34" s="58"/>
      <c r="D34" s="58"/>
      <c r="E34" s="105"/>
      <c r="F34" s="62" t="e">
        <f>+E34/E29</f>
        <v>#DIV/0!</v>
      </c>
      <c r="G34" s="60"/>
      <c r="H34" s="60"/>
      <c r="I34" s="105"/>
      <c r="J34" s="62" t="e">
        <f>+I34/I29</f>
        <v>#DIV/0!</v>
      </c>
      <c r="K34" s="91">
        <f t="shared" si="4"/>
        <v>0</v>
      </c>
      <c r="L34" s="124"/>
    </row>
    <row r="35" spans="1:13" s="29" customFormat="1" ht="15" x14ac:dyDescent="0.25">
      <c r="A35" s="58" t="s">
        <v>7</v>
      </c>
      <c r="B35" s="58"/>
      <c r="C35" s="58"/>
      <c r="D35" s="58"/>
      <c r="E35" s="59">
        <f>SUM(E32:E34)</f>
        <v>0</v>
      </c>
      <c r="F35" s="52" t="e">
        <f>SUM(F32:F34)</f>
        <v>#DIV/0!</v>
      </c>
      <c r="G35" s="60"/>
      <c r="H35" s="60"/>
      <c r="I35" s="59">
        <f>SUM(I32:I34)</f>
        <v>0</v>
      </c>
      <c r="J35" s="52" t="e">
        <f>SUM(J32:J34)</f>
        <v>#DIV/0!</v>
      </c>
      <c r="K35" s="53">
        <f t="shared" si="4"/>
        <v>0</v>
      </c>
      <c r="L35" s="57"/>
    </row>
    <row r="36" spans="1:13" s="29" customFormat="1" ht="15" x14ac:dyDescent="0.25">
      <c r="A36" s="58"/>
      <c r="B36" s="58"/>
      <c r="C36" s="58"/>
      <c r="D36" s="58"/>
      <c r="E36" s="53"/>
      <c r="F36" s="52"/>
      <c r="G36" s="60"/>
      <c r="H36" s="60"/>
      <c r="I36" s="59"/>
      <c r="J36" s="64"/>
      <c r="K36" s="53"/>
      <c r="L36" s="57"/>
    </row>
    <row r="37" spans="1:13" s="29" customFormat="1" ht="15" x14ac:dyDescent="0.25">
      <c r="A37" s="58" t="s">
        <v>32</v>
      </c>
      <c r="B37" s="58"/>
      <c r="C37" s="58"/>
      <c r="D37" s="58"/>
      <c r="E37" s="123"/>
      <c r="F37" s="52"/>
      <c r="G37" s="60"/>
      <c r="H37" s="60"/>
      <c r="I37" s="122"/>
      <c r="J37" s="64"/>
      <c r="K37" s="53"/>
      <c r="L37" s="57"/>
    </row>
    <row r="38" spans="1:13" s="29" customFormat="1" x14ac:dyDescent="0.2">
      <c r="A38" s="58"/>
      <c r="B38" s="58"/>
      <c r="C38" s="58"/>
      <c r="D38" s="58"/>
      <c r="E38" s="53"/>
      <c r="F38" s="52"/>
      <c r="G38" s="60"/>
      <c r="H38" s="60"/>
      <c r="I38" s="59"/>
      <c r="J38" s="64"/>
      <c r="K38" s="51"/>
      <c r="L38" s="124"/>
    </row>
    <row r="39" spans="1:13" s="29" customFormat="1" x14ac:dyDescent="0.2">
      <c r="A39" s="58" t="s">
        <v>9</v>
      </c>
      <c r="B39" s="58"/>
      <c r="C39" s="58"/>
      <c r="D39" s="58"/>
      <c r="E39" s="53">
        <f>+E29-E35+E37</f>
        <v>0</v>
      </c>
      <c r="F39" s="64"/>
      <c r="G39" s="53"/>
      <c r="H39" s="60"/>
      <c r="I39" s="53">
        <f>+I29-I35+I37</f>
        <v>0</v>
      </c>
      <c r="J39" s="52"/>
      <c r="K39" s="53">
        <f>+I39-E39</f>
        <v>0</v>
      </c>
      <c r="L39" s="66"/>
      <c r="M39" s="51"/>
    </row>
    <row r="40" spans="1:13" s="29" customFormat="1" x14ac:dyDescent="0.2">
      <c r="A40" s="58"/>
      <c r="B40" s="58"/>
      <c r="C40" s="58"/>
      <c r="D40" s="58"/>
      <c r="E40" s="53"/>
      <c r="F40" s="64"/>
      <c r="G40" s="53"/>
      <c r="H40" s="60"/>
      <c r="I40" s="53"/>
      <c r="J40" s="52"/>
      <c r="K40" s="51"/>
      <c r="L40" s="65"/>
      <c r="M40" s="51"/>
    </row>
    <row r="41" spans="1:13" s="80" customFormat="1" x14ac:dyDescent="0.2">
      <c r="A41" s="80" t="s">
        <v>25</v>
      </c>
      <c r="E41" s="81" t="e">
        <f>E39*F41</f>
        <v>#DIV/0!</v>
      </c>
      <c r="F41" s="82" t="e">
        <f>+H26</f>
        <v>#DIV/0!</v>
      </c>
      <c r="G41" s="81"/>
      <c r="H41" s="83"/>
      <c r="I41" s="83"/>
      <c r="J41" s="50"/>
      <c r="L41" s="88"/>
    </row>
    <row r="42" spans="1:13" s="80" customFormat="1" ht="15" x14ac:dyDescent="0.2">
      <c r="A42" s="80" t="s">
        <v>24</v>
      </c>
      <c r="E42" s="85">
        <f>-I39</f>
        <v>0</v>
      </c>
      <c r="F42" s="82"/>
      <c r="G42" s="81"/>
      <c r="H42" s="156" t="s">
        <v>71</v>
      </c>
      <c r="I42" s="156"/>
      <c r="J42" s="156"/>
      <c r="K42" s="156"/>
      <c r="L42" s="88"/>
    </row>
    <row r="43" spans="1:13" s="74" customFormat="1" ht="15" x14ac:dyDescent="0.25">
      <c r="A43" s="74" t="s">
        <v>26</v>
      </c>
      <c r="E43" s="73" t="e">
        <f>SUM(E41:E42)</f>
        <v>#DIV/0!</v>
      </c>
      <c r="F43" s="79"/>
      <c r="G43" s="73"/>
      <c r="H43" s="107" t="s">
        <v>30</v>
      </c>
      <c r="I43" s="108"/>
      <c r="J43" s="109"/>
      <c r="K43" s="110"/>
      <c r="L43" s="111"/>
    </row>
    <row r="44" spans="1:13" s="74" customFormat="1" ht="15" x14ac:dyDescent="0.25">
      <c r="A44" s="97" t="s">
        <v>33</v>
      </c>
      <c r="E44" s="73"/>
      <c r="F44" s="79"/>
      <c r="G44" s="73"/>
      <c r="H44" s="107"/>
      <c r="I44" s="108"/>
      <c r="J44" s="109"/>
      <c r="K44" s="110"/>
      <c r="L44" s="111"/>
    </row>
    <row r="45" spans="1:13" s="74" customFormat="1" ht="15" x14ac:dyDescent="0.25">
      <c r="A45" s="80" t="s">
        <v>68</v>
      </c>
      <c r="E45" s="106"/>
      <c r="F45" s="79"/>
      <c r="G45" s="73"/>
      <c r="H45" s="107"/>
      <c r="I45" s="108"/>
      <c r="J45" s="109"/>
      <c r="K45" s="110"/>
      <c r="L45" s="111"/>
    </row>
    <row r="46" spans="1:13" s="74" customFormat="1" ht="15" x14ac:dyDescent="0.25">
      <c r="A46" s="80" t="s">
        <v>69</v>
      </c>
      <c r="E46" s="120"/>
      <c r="F46" s="79"/>
      <c r="G46" s="73"/>
      <c r="H46" s="107"/>
      <c r="I46" s="108"/>
      <c r="J46" s="109"/>
      <c r="K46" s="110"/>
      <c r="L46" s="111"/>
    </row>
    <row r="47" spans="1:13" s="74" customFormat="1" ht="15" x14ac:dyDescent="0.25">
      <c r="A47" s="80" t="s">
        <v>70</v>
      </c>
      <c r="E47" s="120"/>
      <c r="F47" s="79"/>
      <c r="G47" s="73"/>
      <c r="H47" s="107"/>
      <c r="I47" s="108"/>
      <c r="J47" s="109"/>
      <c r="K47" s="110"/>
      <c r="L47" s="111"/>
    </row>
    <row r="48" spans="1:13" s="74" customFormat="1" ht="15" x14ac:dyDescent="0.25">
      <c r="A48" s="80" t="s">
        <v>34</v>
      </c>
      <c r="E48" s="120"/>
      <c r="F48" s="79"/>
      <c r="G48" s="73"/>
      <c r="H48" s="107"/>
      <c r="I48" s="108"/>
      <c r="J48" s="109"/>
      <c r="K48" s="110"/>
      <c r="L48" s="111"/>
    </row>
    <row r="49" spans="1:12" s="74" customFormat="1" ht="15" x14ac:dyDescent="0.25">
      <c r="A49" s="80" t="s">
        <v>35</v>
      </c>
      <c r="E49" s="121"/>
      <c r="F49" s="79"/>
      <c r="G49" s="73"/>
      <c r="H49" s="112"/>
      <c r="I49" s="108"/>
      <c r="J49" s="109"/>
      <c r="K49" s="110"/>
      <c r="L49" s="111"/>
    </row>
    <row r="50" spans="1:12" s="74" customFormat="1" ht="15" x14ac:dyDescent="0.25">
      <c r="E50" s="98" t="e">
        <f>+E43-E45-E46-E49-E47-E48</f>
        <v>#DIV/0!</v>
      </c>
      <c r="F50" s="79"/>
      <c r="G50" s="73"/>
      <c r="H50" s="113"/>
      <c r="I50" s="114"/>
      <c r="J50" s="115"/>
      <c r="K50" s="116"/>
      <c r="L50" s="117"/>
    </row>
    <row r="51" spans="1:12" s="74" customFormat="1" ht="15" x14ac:dyDescent="0.25">
      <c r="A51" s="80" t="s">
        <v>38</v>
      </c>
      <c r="E51" s="81" t="e">
        <f>E50*13/19</f>
        <v>#DIV/0!</v>
      </c>
      <c r="F51" s="79"/>
      <c r="G51" s="73"/>
      <c r="H51" s="114"/>
      <c r="I51" s="114"/>
      <c r="J51" s="115"/>
      <c r="K51" s="116"/>
      <c r="L51" s="117"/>
    </row>
    <row r="52" spans="1:12" s="74" customFormat="1" ht="15" x14ac:dyDescent="0.25">
      <c r="A52" s="80" t="s">
        <v>27</v>
      </c>
      <c r="E52" s="106"/>
      <c r="F52" s="79"/>
      <c r="G52" s="73"/>
      <c r="H52" s="114"/>
      <c r="I52" s="114"/>
      <c r="J52" s="115"/>
      <c r="K52" s="116"/>
      <c r="L52" s="117"/>
    </row>
    <row r="53" spans="1:12" s="74" customFormat="1" ht="15.75" thickBot="1" x14ac:dyDescent="0.3">
      <c r="A53" s="74" t="s">
        <v>28</v>
      </c>
      <c r="E53" s="87" t="e">
        <f>SUM(E51:E52)</f>
        <v>#DIV/0!</v>
      </c>
      <c r="F53" s="79"/>
      <c r="G53" s="73"/>
      <c r="H53" s="114"/>
      <c r="I53" s="114"/>
      <c r="J53" s="115"/>
      <c r="K53" s="116"/>
      <c r="L53" s="117"/>
    </row>
    <row r="54" spans="1:12" s="74" customFormat="1" ht="15.75" thickTop="1" x14ac:dyDescent="0.25">
      <c r="E54" s="73"/>
      <c r="F54" s="79"/>
      <c r="G54" s="73"/>
      <c r="H54" s="114"/>
      <c r="I54" s="114"/>
      <c r="J54" s="115"/>
      <c r="K54" s="116"/>
      <c r="L54" s="117"/>
    </row>
    <row r="55" spans="1:12" s="6" customFormat="1" x14ac:dyDescent="0.2">
      <c r="A55" s="80" t="s">
        <v>36</v>
      </c>
      <c r="F55" s="48"/>
      <c r="J55" s="48"/>
      <c r="L55" s="49"/>
    </row>
  </sheetData>
  <sheetProtection selectLockedCells="1"/>
  <mergeCells count="5">
    <mergeCell ref="C7:I7"/>
    <mergeCell ref="K7:L7"/>
    <mergeCell ref="O17:S19"/>
    <mergeCell ref="A5:L5"/>
    <mergeCell ref="H42:K42"/>
  </mergeCells>
  <conditionalFormatting sqref="A1:XFD4 A7:XFD41 A5:A6 M5:XFD6 A43:XFD1048576 A42:H42 L42:XFD42">
    <cfRule type="containsErrors" dxfId="1" priority="1">
      <formula>ISERROR(A1)</formula>
    </cfRule>
  </conditionalFormatting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showGridLines="0" zoomScale="85" zoomScaleNormal="85" workbookViewId="0">
      <selection activeCell="C14" sqref="C14"/>
    </sheetView>
  </sheetViews>
  <sheetFormatPr baseColWidth="10" defaultRowHeight="14.25" x14ac:dyDescent="0.2"/>
  <cols>
    <col min="1" max="1" width="32.25" customWidth="1"/>
    <col min="2" max="2" width="12.125" customWidth="1"/>
    <col min="3" max="3" width="12.25" customWidth="1"/>
    <col min="4" max="4" width="13.375" customWidth="1"/>
    <col min="5" max="5" width="13.75" customWidth="1"/>
    <col min="6" max="6" width="15" customWidth="1"/>
  </cols>
  <sheetData>
    <row r="2" spans="1:17" x14ac:dyDescent="0.2">
      <c r="A2" t="s">
        <v>39</v>
      </c>
      <c r="B2" s="125"/>
      <c r="C2" s="125"/>
      <c r="D2" s="125"/>
      <c r="F2" s="27"/>
      <c r="J2" s="27"/>
      <c r="L2" s="28"/>
    </row>
    <row r="3" spans="1:17" x14ac:dyDescent="0.2">
      <c r="A3" t="s">
        <v>40</v>
      </c>
      <c r="B3" s="125"/>
      <c r="C3" s="125"/>
      <c r="D3" s="125"/>
      <c r="F3" s="27"/>
      <c r="J3" s="27"/>
      <c r="L3" s="28"/>
    </row>
    <row r="7" spans="1:17" ht="15" x14ac:dyDescent="0.25">
      <c r="A7" s="155" t="s">
        <v>41</v>
      </c>
      <c r="B7" s="155"/>
      <c r="C7" s="155"/>
      <c r="D7" s="155"/>
      <c r="E7" s="155"/>
      <c r="F7" s="155"/>
    </row>
    <row r="8" spans="1:17" ht="15" x14ac:dyDescent="0.25">
      <c r="A8" s="155" t="s">
        <v>67</v>
      </c>
      <c r="B8" s="155"/>
      <c r="C8" s="155"/>
      <c r="D8" s="155"/>
      <c r="E8" s="155"/>
      <c r="F8" s="155"/>
    </row>
    <row r="11" spans="1:17" x14ac:dyDescent="0.2">
      <c r="B11" s="126" t="s">
        <v>43</v>
      </c>
      <c r="C11" s="126" t="s">
        <v>44</v>
      </c>
      <c r="D11" s="126" t="s">
        <v>45</v>
      </c>
    </row>
    <row r="12" spans="1:17" x14ac:dyDescent="0.2">
      <c r="A12" t="s">
        <v>46</v>
      </c>
      <c r="B12" s="127">
        <v>43907</v>
      </c>
      <c r="C12" s="127">
        <v>43921</v>
      </c>
      <c r="D12" s="128">
        <v>15</v>
      </c>
      <c r="G12" s="129"/>
      <c r="H12" s="130"/>
      <c r="I12" s="130"/>
      <c r="J12" s="130"/>
      <c r="K12" s="131"/>
      <c r="L12" s="131"/>
      <c r="M12" s="131"/>
      <c r="N12" s="131"/>
      <c r="O12" s="132"/>
      <c r="P12" s="132"/>
      <c r="Q12" s="133"/>
    </row>
    <row r="13" spans="1:17" ht="6" customHeight="1" x14ac:dyDescent="0.2">
      <c r="B13" s="127"/>
      <c r="C13" s="127"/>
      <c r="D13" s="128"/>
      <c r="G13" s="129"/>
      <c r="H13" s="130"/>
      <c r="I13" s="130"/>
      <c r="J13" s="130"/>
      <c r="K13" s="131"/>
      <c r="L13" s="131"/>
      <c r="M13" s="131"/>
      <c r="N13" s="131"/>
      <c r="O13" s="132"/>
      <c r="P13" s="132"/>
      <c r="Q13" s="133"/>
    </row>
    <row r="14" spans="1:17" x14ac:dyDescent="0.2">
      <c r="A14" t="s">
        <v>47</v>
      </c>
      <c r="B14" s="127">
        <v>43907</v>
      </c>
      <c r="C14" s="127">
        <v>43915</v>
      </c>
      <c r="D14" s="128">
        <v>9</v>
      </c>
      <c r="G14" s="129"/>
      <c r="H14" s="130"/>
      <c r="I14" s="130"/>
      <c r="J14" s="130"/>
      <c r="K14" s="131"/>
      <c r="L14" s="131"/>
      <c r="M14" s="131"/>
      <c r="N14" s="131"/>
      <c r="O14" s="132"/>
      <c r="P14" s="132"/>
      <c r="Q14" s="133"/>
    </row>
    <row r="15" spans="1:17" x14ac:dyDescent="0.2">
      <c r="B15" s="134"/>
      <c r="C15" s="134"/>
      <c r="D15" s="134"/>
    </row>
    <row r="16" spans="1:17" x14ac:dyDescent="0.2">
      <c r="B16" s="147"/>
      <c r="C16" s="147"/>
      <c r="D16" s="147"/>
    </row>
    <row r="18" spans="1:6" x14ac:dyDescent="0.2">
      <c r="A18" t="s">
        <v>49</v>
      </c>
      <c r="F18" s="135"/>
    </row>
    <row r="19" spans="1:6" x14ac:dyDescent="0.2">
      <c r="A19" s="136" t="s">
        <v>50</v>
      </c>
      <c r="B19" s="136"/>
      <c r="C19" s="136"/>
      <c r="D19" s="136"/>
      <c r="E19" s="136"/>
      <c r="F19" s="137"/>
    </row>
    <row r="20" spans="1:6" x14ac:dyDescent="0.2">
      <c r="A20" t="s">
        <v>51</v>
      </c>
      <c r="F20" s="138">
        <f>+F18-F19</f>
        <v>0</v>
      </c>
    </row>
    <row r="22" spans="1:6" x14ac:dyDescent="0.2">
      <c r="A22" t="s">
        <v>52</v>
      </c>
      <c r="D22" t="s">
        <v>53</v>
      </c>
      <c r="E22" t="s">
        <v>55</v>
      </c>
    </row>
    <row r="23" spans="1:6" x14ac:dyDescent="0.2">
      <c r="A23" t="s">
        <v>56</v>
      </c>
      <c r="D23" s="139"/>
      <c r="E23" s="139"/>
    </row>
    <row r="24" spans="1:6" x14ac:dyDescent="0.2">
      <c r="A24" t="s">
        <v>57</v>
      </c>
      <c r="D24" s="140">
        <f>F20*D23</f>
        <v>0</v>
      </c>
      <c r="E24" s="140">
        <f>F20*E23</f>
        <v>0</v>
      </c>
    </row>
    <row r="25" spans="1:6" x14ac:dyDescent="0.2">
      <c r="A25" s="136" t="s">
        <v>58</v>
      </c>
      <c r="B25" s="136"/>
      <c r="C25" s="136"/>
      <c r="D25" s="141"/>
      <c r="E25" s="141">
        <v>0</v>
      </c>
    </row>
    <row r="26" spans="1:6" x14ac:dyDescent="0.2">
      <c r="A26" t="s">
        <v>51</v>
      </c>
      <c r="D26" s="142">
        <f>D24-D25</f>
        <v>0</v>
      </c>
      <c r="E26" s="142">
        <f>E24-E25</f>
        <v>0</v>
      </c>
    </row>
    <row r="27" spans="1:6" x14ac:dyDescent="0.2">
      <c r="D27" s="143"/>
      <c r="E27" s="143"/>
    </row>
    <row r="28" spans="1:6" x14ac:dyDescent="0.2">
      <c r="A28" t="s">
        <v>66</v>
      </c>
      <c r="D28" s="149">
        <f>D26/15*9</f>
        <v>0</v>
      </c>
      <c r="E28" s="148"/>
    </row>
    <row r="29" spans="1:6" x14ac:dyDescent="0.2">
      <c r="A29" t="s">
        <v>62</v>
      </c>
      <c r="D29" s="141"/>
      <c r="E29" s="143"/>
    </row>
    <row r="30" spans="1:6" x14ac:dyDescent="0.2">
      <c r="D30" s="143"/>
      <c r="E30" s="143"/>
    </row>
    <row r="31" spans="1:6" x14ac:dyDescent="0.2">
      <c r="A31" t="s">
        <v>63</v>
      </c>
      <c r="D31" s="142">
        <f>D28+D29</f>
        <v>0</v>
      </c>
      <c r="E31" s="143"/>
    </row>
  </sheetData>
  <mergeCells count="2">
    <mergeCell ref="A8:F8"/>
    <mergeCell ref="A7:F7"/>
  </mergeCells>
  <pageMargins left="0.70866141732283472" right="0.70866141732283472" top="0.78740157480314965" bottom="0.78740157480314965" header="0.31496062992125984" footer="0.31496062992125984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showGridLines="0" zoomScale="85" zoomScaleNormal="85" workbookViewId="0">
      <selection activeCell="B39" sqref="B39"/>
    </sheetView>
  </sheetViews>
  <sheetFormatPr baseColWidth="10" defaultRowHeight="14.25" x14ac:dyDescent="0.2"/>
  <cols>
    <col min="1" max="1" width="32.25" customWidth="1"/>
    <col min="2" max="2" width="12.125" customWidth="1"/>
    <col min="3" max="3" width="12.25" customWidth="1"/>
    <col min="4" max="4" width="13.375" customWidth="1"/>
    <col min="5" max="5" width="13.75" customWidth="1"/>
    <col min="6" max="6" width="15" customWidth="1"/>
  </cols>
  <sheetData>
    <row r="2" spans="1:17" x14ac:dyDescent="0.2">
      <c r="A2" t="s">
        <v>39</v>
      </c>
      <c r="B2" s="125"/>
      <c r="C2" s="125"/>
      <c r="D2" s="125"/>
      <c r="F2" s="27"/>
      <c r="J2" s="27"/>
      <c r="L2" s="28"/>
    </row>
    <row r="3" spans="1:17" x14ac:dyDescent="0.2">
      <c r="A3" t="s">
        <v>40</v>
      </c>
      <c r="B3" s="125"/>
      <c r="C3" s="125"/>
      <c r="D3" s="125"/>
      <c r="F3" s="27"/>
      <c r="J3" s="27"/>
      <c r="L3" s="28"/>
    </row>
    <row r="7" spans="1:17" ht="15" x14ac:dyDescent="0.25">
      <c r="A7" s="155" t="s">
        <v>41</v>
      </c>
      <c r="B7" s="155"/>
      <c r="C7" s="155"/>
      <c r="D7" s="155"/>
      <c r="E7" s="155"/>
      <c r="F7" s="155"/>
    </row>
    <row r="8" spans="1:17" ht="15" x14ac:dyDescent="0.25">
      <c r="A8" s="155" t="s">
        <v>42</v>
      </c>
      <c r="B8" s="155"/>
      <c r="C8" s="155"/>
      <c r="D8" s="155"/>
      <c r="E8" s="155"/>
      <c r="F8" s="155"/>
    </row>
    <row r="11" spans="1:17" x14ac:dyDescent="0.2">
      <c r="B11" s="126" t="s">
        <v>43</v>
      </c>
      <c r="C11" s="126" t="s">
        <v>44</v>
      </c>
      <c r="D11" s="126" t="s">
        <v>45</v>
      </c>
    </row>
    <row r="12" spans="1:17" x14ac:dyDescent="0.2">
      <c r="A12" t="s">
        <v>46</v>
      </c>
      <c r="B12" s="127">
        <v>43903</v>
      </c>
      <c r="C12" s="127">
        <v>43921</v>
      </c>
      <c r="D12" s="128">
        <v>19</v>
      </c>
      <c r="G12" s="129"/>
      <c r="H12" s="130"/>
      <c r="I12" s="130"/>
      <c r="J12" s="130"/>
      <c r="K12" s="131"/>
      <c r="L12" s="131"/>
      <c r="M12" s="131"/>
      <c r="N12" s="131"/>
      <c r="O12" s="132"/>
      <c r="P12" s="132"/>
      <c r="Q12" s="133"/>
    </row>
    <row r="13" spans="1:17" ht="6" customHeight="1" x14ac:dyDescent="0.2">
      <c r="B13" s="127"/>
      <c r="C13" s="127"/>
      <c r="D13" s="128"/>
      <c r="G13" s="129"/>
      <c r="H13" s="130"/>
      <c r="I13" s="130"/>
      <c r="J13" s="130"/>
      <c r="K13" s="131"/>
      <c r="L13" s="131"/>
      <c r="M13" s="131"/>
      <c r="N13" s="131"/>
      <c r="O13" s="132"/>
      <c r="P13" s="132"/>
      <c r="Q13" s="133"/>
    </row>
    <row r="14" spans="1:17" x14ac:dyDescent="0.2">
      <c r="A14" t="s">
        <v>47</v>
      </c>
      <c r="B14" s="127">
        <v>43903</v>
      </c>
      <c r="C14" s="127">
        <v>43915</v>
      </c>
      <c r="D14" s="128">
        <v>13</v>
      </c>
      <c r="G14" s="129"/>
      <c r="H14" s="130"/>
      <c r="I14" s="130"/>
      <c r="J14" s="130"/>
      <c r="K14" s="131"/>
      <c r="L14" s="131"/>
      <c r="M14" s="131"/>
      <c r="N14" s="131"/>
      <c r="O14" s="132"/>
      <c r="P14" s="132"/>
      <c r="Q14" s="133"/>
    </row>
    <row r="15" spans="1:17" x14ac:dyDescent="0.2">
      <c r="A15" t="s">
        <v>48</v>
      </c>
      <c r="B15" s="127">
        <v>43903</v>
      </c>
      <c r="C15" s="127">
        <v>43906</v>
      </c>
      <c r="D15" s="128">
        <v>4</v>
      </c>
      <c r="G15" s="129"/>
      <c r="H15" s="130"/>
      <c r="I15" s="130"/>
      <c r="J15" s="130"/>
      <c r="K15" s="131"/>
      <c r="L15" s="131"/>
      <c r="M15" s="131"/>
      <c r="N15" s="131"/>
      <c r="O15" s="132"/>
      <c r="P15" s="132"/>
      <c r="Q15" s="133"/>
    </row>
    <row r="16" spans="1:17" x14ac:dyDescent="0.2">
      <c r="B16" s="134"/>
      <c r="C16" s="134"/>
      <c r="D16" s="134"/>
    </row>
    <row r="18" spans="1:6" x14ac:dyDescent="0.2">
      <c r="A18" t="s">
        <v>49</v>
      </c>
      <c r="F18" s="135"/>
    </row>
    <row r="19" spans="1:6" x14ac:dyDescent="0.2">
      <c r="A19" s="136" t="s">
        <v>50</v>
      </c>
      <c r="B19" s="136"/>
      <c r="C19" s="136"/>
      <c r="D19" s="136"/>
      <c r="E19" s="136"/>
      <c r="F19" s="137"/>
    </row>
    <row r="20" spans="1:6" x14ac:dyDescent="0.2">
      <c r="A20" t="s">
        <v>51</v>
      </c>
      <c r="F20" s="138">
        <f>+F18-F19</f>
        <v>0</v>
      </c>
    </row>
    <row r="22" spans="1:6" x14ac:dyDescent="0.2">
      <c r="A22" t="s">
        <v>52</v>
      </c>
      <c r="D22" t="s">
        <v>53</v>
      </c>
      <c r="E22" t="s">
        <v>54</v>
      </c>
      <c r="F22" t="s">
        <v>55</v>
      </c>
    </row>
    <row r="23" spans="1:6" x14ac:dyDescent="0.2">
      <c r="A23" t="s">
        <v>56</v>
      </c>
      <c r="D23" s="139"/>
      <c r="E23" s="139"/>
      <c r="F23" s="139"/>
    </row>
    <row r="24" spans="1:6" x14ac:dyDescent="0.2">
      <c r="A24" t="s">
        <v>57</v>
      </c>
      <c r="D24" s="140">
        <f>F20*D23</f>
        <v>0</v>
      </c>
      <c r="E24" s="140">
        <f>F20*E23</f>
        <v>0</v>
      </c>
      <c r="F24" s="140">
        <f>F20*F23</f>
        <v>0</v>
      </c>
    </row>
    <row r="25" spans="1:6" x14ac:dyDescent="0.2">
      <c r="A25" s="136" t="s">
        <v>58</v>
      </c>
      <c r="B25" s="136"/>
      <c r="C25" s="136"/>
      <c r="D25" s="141"/>
      <c r="E25" s="141">
        <v>0</v>
      </c>
      <c r="F25" s="141">
        <v>0</v>
      </c>
    </row>
    <row r="26" spans="1:6" x14ac:dyDescent="0.2">
      <c r="A26" t="s">
        <v>51</v>
      </c>
      <c r="D26" s="142">
        <f>D24-D25</f>
        <v>0</v>
      </c>
      <c r="E26" s="142">
        <f>E24-E25</f>
        <v>0</v>
      </c>
      <c r="F26" s="142">
        <f>F24-F25</f>
        <v>0</v>
      </c>
    </row>
    <row r="27" spans="1:6" x14ac:dyDescent="0.2">
      <c r="D27" s="143"/>
      <c r="E27" s="143"/>
      <c r="F27" s="143"/>
    </row>
    <row r="28" spans="1:6" x14ac:dyDescent="0.2">
      <c r="A28" t="s">
        <v>59</v>
      </c>
      <c r="D28" s="149">
        <f>D26/19*13</f>
        <v>0</v>
      </c>
      <c r="E28" s="143"/>
      <c r="F28" s="143"/>
    </row>
    <row r="29" spans="1:6" x14ac:dyDescent="0.2">
      <c r="A29" t="s">
        <v>60</v>
      </c>
      <c r="D29" s="144"/>
      <c r="E29" s="145">
        <f>E26/19*4</f>
        <v>0</v>
      </c>
      <c r="F29" s="144"/>
    </row>
    <row r="30" spans="1:6" x14ac:dyDescent="0.2">
      <c r="D30" s="143"/>
      <c r="E30" s="143"/>
      <c r="F30" s="143"/>
    </row>
    <row r="31" spans="1:6" x14ac:dyDescent="0.2">
      <c r="A31" t="s">
        <v>61</v>
      </c>
      <c r="D31" s="149">
        <f>D28+E29</f>
        <v>0</v>
      </c>
      <c r="E31" s="143"/>
      <c r="F31" s="143"/>
    </row>
    <row r="32" spans="1:6" x14ac:dyDescent="0.2">
      <c r="A32" t="s">
        <v>62</v>
      </c>
      <c r="D32" s="141"/>
      <c r="E32" s="143"/>
      <c r="F32" s="143"/>
    </row>
    <row r="33" spans="1:6" x14ac:dyDescent="0.2">
      <c r="D33" s="143"/>
      <c r="E33" s="143"/>
      <c r="F33" s="143"/>
    </row>
    <row r="34" spans="1:6" x14ac:dyDescent="0.2">
      <c r="A34" t="s">
        <v>63</v>
      </c>
      <c r="D34" s="150">
        <f>D31+D32</f>
        <v>0</v>
      </c>
      <c r="E34" s="143"/>
      <c r="F34" s="143"/>
    </row>
  </sheetData>
  <mergeCells count="2">
    <mergeCell ref="A7:F7"/>
    <mergeCell ref="A8:F8"/>
  </mergeCells>
  <conditionalFormatting sqref="D34">
    <cfRule type="containsErrors" dxfId="0" priority="3">
      <formula>ISERROR(D34)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Plausibilisierung übr. Bezirke</vt:lpstr>
      <vt:lpstr>Plausibilisierung Landeck</vt:lpstr>
      <vt:lpstr>Aliquotierung sonstige Bezirke</vt:lpstr>
      <vt:lpstr>Aliquotierung Landeck</vt:lpstr>
      <vt:lpstr>'Plausibilisierung Landeck'!Druckbereich</vt:lpstr>
      <vt:lpstr>'Plausibilisierung übr. Bezirke'!Druckbereich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GASSER-MAIR Claudia</dc:creator>
  <cp:lastModifiedBy>EGGER Julia</cp:lastModifiedBy>
  <cp:lastPrinted>2021-03-25T13:55:13Z</cp:lastPrinted>
  <dcterms:created xsi:type="dcterms:W3CDTF">2021-02-10T12:12:36Z</dcterms:created>
  <dcterms:modified xsi:type="dcterms:W3CDTF">2022-01-17T10:10:22Z</dcterms:modified>
</cp:coreProperties>
</file>